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20" windowHeight="8370" tabRatio="196" firstSheet="1" activeTab="1"/>
  </bookViews>
  <sheets>
    <sheet name="eps-bonus(old-current)" sheetId="1" state="hidden" r:id="rId1"/>
    <sheet name="NOTES" sheetId="2" r:id="rId2"/>
  </sheets>
  <definedNames>
    <definedName name="_xlnm.Print_Area" localSheetId="0">'eps-bonus(old-current)'!$A$1:$I$54</definedName>
    <definedName name="_xlnm.Print_Area" localSheetId="1">'NOTES'!$A$1:$R$261</definedName>
    <definedName name="_xlnm.Print_Titles" localSheetId="1">'NOTES'!$1:$3</definedName>
  </definedNames>
  <calcPr fullCalcOnLoad="1"/>
</workbook>
</file>

<file path=xl/comments2.xml><?xml version="1.0" encoding="utf-8"?>
<comments xmlns="http://schemas.openxmlformats.org/spreadsheetml/2006/main">
  <authors>
    <author>AZA</author>
  </authors>
  <commentList>
    <comment ref="E202" authorId="0">
      <text>
        <r>
          <rPr>
            <b/>
            <sz val="10"/>
            <rFont val="Tahoma"/>
            <family val="0"/>
          </rPr>
          <t>AZA:</t>
        </r>
        <r>
          <rPr>
            <sz val="10"/>
            <rFont val="Tahoma"/>
            <family val="0"/>
          </rPr>
          <t xml:space="preserve">
inclusive of the diff of 1820.</t>
        </r>
      </text>
    </comment>
  </commentList>
</comments>
</file>

<file path=xl/sharedStrings.xml><?xml version="1.0" encoding="utf-8"?>
<sst xmlns="http://schemas.openxmlformats.org/spreadsheetml/2006/main" count="225" uniqueCount="185">
  <si>
    <t>RM`000</t>
  </si>
  <si>
    <t>Revenue</t>
  </si>
  <si>
    <t>Other operating income</t>
  </si>
  <si>
    <t>Taxation</t>
  </si>
  <si>
    <t>Minority interest</t>
  </si>
  <si>
    <t>Deferred taxation</t>
  </si>
  <si>
    <t>Term loans</t>
  </si>
  <si>
    <t xml:space="preserve"> </t>
  </si>
  <si>
    <t>EPS COMPUTATION</t>
  </si>
  <si>
    <t>Information</t>
  </si>
  <si>
    <t>Key</t>
  </si>
  <si>
    <t>Amount of net loss earned for equity attributable to each equity share</t>
  </si>
  <si>
    <t>A</t>
  </si>
  <si>
    <t>Weighted average share capital</t>
  </si>
  <si>
    <t>Increase</t>
  </si>
  <si>
    <t>Share Capital</t>
  </si>
  <si>
    <t>Weighted average</t>
  </si>
  <si>
    <t>31/1/2003</t>
  </si>
  <si>
    <t>28/2/2003</t>
  </si>
  <si>
    <t>31/3/2003</t>
  </si>
  <si>
    <t>30/4/2003</t>
  </si>
  <si>
    <t>31/5/2003</t>
  </si>
  <si>
    <t>30/6/2003</t>
  </si>
  <si>
    <t>31/7/2003</t>
  </si>
  <si>
    <t>31/8/2003</t>
  </si>
  <si>
    <t>30/9/2003</t>
  </si>
  <si>
    <t>31/10/2003</t>
  </si>
  <si>
    <t>30/11/2003</t>
  </si>
  <si>
    <t>31/12/2003</t>
  </si>
  <si>
    <t>31/1/2004</t>
  </si>
  <si>
    <t>B</t>
  </si>
  <si>
    <t>Average fair value of one ordinary share during the year</t>
  </si>
  <si>
    <t>Weighted average number of shares under option during the year</t>
  </si>
  <si>
    <t>ESOS</t>
  </si>
  <si>
    <t>31/1/2002</t>
  </si>
  <si>
    <t>28/2/2002</t>
  </si>
  <si>
    <t>31/3/2002</t>
  </si>
  <si>
    <t>30/4/2002</t>
  </si>
  <si>
    <t>31/5/2002</t>
  </si>
  <si>
    <t>30/6/2002</t>
  </si>
  <si>
    <t>31/7/2002</t>
  </si>
  <si>
    <t>31/8/2001</t>
  </si>
  <si>
    <t>30/9/2001</t>
  </si>
  <si>
    <t>31/10/2001</t>
  </si>
  <si>
    <t>30/11/2002</t>
  </si>
  <si>
    <t>31/12/2001</t>
  </si>
  <si>
    <t>D</t>
  </si>
  <si>
    <t>Exercise price for shares under option during the year</t>
  </si>
  <si>
    <t>E</t>
  </si>
  <si>
    <t>Number of shares that would have been issued at fair value</t>
  </si>
  <si>
    <t>F = D*(E/C)</t>
  </si>
  <si>
    <t>G=D-F</t>
  </si>
  <si>
    <t>Workings</t>
  </si>
  <si>
    <t>H=B+G</t>
  </si>
  <si>
    <t>A/B</t>
  </si>
  <si>
    <t>A/(B+D-F)</t>
  </si>
  <si>
    <t>Note: Movement of shares is taken at month end.</t>
  </si>
  <si>
    <t xml:space="preserve"> -   </t>
  </si>
  <si>
    <t>Basic loss per share</t>
  </si>
  <si>
    <t xml:space="preserve">Diluted loss per share </t>
  </si>
  <si>
    <t>RM'000</t>
  </si>
  <si>
    <t>1.</t>
  </si>
  <si>
    <t>Basis of  preparation</t>
  </si>
  <si>
    <t>2.</t>
  </si>
  <si>
    <t>Annual Report of the Group's Preceding Annual Financial Statements</t>
  </si>
  <si>
    <t>3.</t>
  </si>
  <si>
    <t>Seasonal or cyclical factors</t>
  </si>
  <si>
    <t>4.</t>
  </si>
  <si>
    <t>Unusual items</t>
  </si>
  <si>
    <t>5.</t>
  </si>
  <si>
    <t>Changes in estimates</t>
  </si>
  <si>
    <t>6.</t>
  </si>
  <si>
    <t>Debt and equity securities</t>
  </si>
  <si>
    <t>7.</t>
  </si>
  <si>
    <t>Analysis of the Group's revenue and results by business are as follows:-</t>
  </si>
  <si>
    <t xml:space="preserve">Investment </t>
  </si>
  <si>
    <t>Manu-</t>
  </si>
  <si>
    <t>Real</t>
  </si>
  <si>
    <t>Consolidated</t>
  </si>
  <si>
    <t>Holding</t>
  </si>
  <si>
    <t>facturing</t>
  </si>
  <si>
    <t>R&amp;D</t>
  </si>
  <si>
    <t>Property</t>
  </si>
  <si>
    <t>Services</t>
  </si>
  <si>
    <t>Elimination</t>
  </si>
  <si>
    <t>Results</t>
  </si>
  <si>
    <t>No geographical segment is presented as the Group's activities are carried out in Malaysia.</t>
  </si>
  <si>
    <t>8.</t>
  </si>
  <si>
    <t>9.</t>
  </si>
  <si>
    <t>Events subsequent to the balance sheet date</t>
  </si>
  <si>
    <t>10.</t>
  </si>
  <si>
    <t>Changes in composition of the Group</t>
  </si>
  <si>
    <t>11.</t>
  </si>
  <si>
    <t>Changes in contingent liabilities or contingent assets.</t>
  </si>
  <si>
    <t>Review of performance</t>
  </si>
  <si>
    <t>Variation of results against preceding quarter</t>
  </si>
  <si>
    <t>Current year prospects</t>
  </si>
  <si>
    <t>Variance of Actual and Forecast Profit</t>
  </si>
  <si>
    <t>The Group has not provided any profit forecast or profit guarantee in a public document.</t>
  </si>
  <si>
    <t>Current Quarter</t>
  </si>
  <si>
    <t>Year to date</t>
  </si>
  <si>
    <t>Sale of unquoted investments and properties</t>
  </si>
  <si>
    <t>Quoted investments</t>
  </si>
  <si>
    <t>Status of corporate proposal announced</t>
  </si>
  <si>
    <t>The Group borrowings and debt securities as at the end of the reporting period are:</t>
  </si>
  <si>
    <t>Type</t>
  </si>
  <si>
    <t>Short term borrowings:</t>
  </si>
  <si>
    <t>Overdraft facility</t>
  </si>
  <si>
    <t>Revolving credit</t>
  </si>
  <si>
    <t>Bankers Acceptance</t>
  </si>
  <si>
    <t>Short term portion of term</t>
  </si>
  <si>
    <t>loans</t>
  </si>
  <si>
    <t>Long term borrowings:</t>
  </si>
  <si>
    <t>less payment due within 12</t>
  </si>
  <si>
    <t>months included in current</t>
  </si>
  <si>
    <t>liabilities.</t>
  </si>
  <si>
    <t>Off balance sheet financial instruments</t>
  </si>
  <si>
    <t>Changes in material litigation</t>
  </si>
  <si>
    <t>There is no pending material litigation.</t>
  </si>
  <si>
    <t>Dividend paid</t>
  </si>
  <si>
    <t>Earnings Per Share</t>
  </si>
  <si>
    <t xml:space="preserve">   Year to date</t>
  </si>
  <si>
    <t>Basic earnings per share</t>
  </si>
  <si>
    <t>Net profit attributable to shareholders (RM`000)</t>
  </si>
  <si>
    <t>Weighted average no. of shares (`000)</t>
  </si>
  <si>
    <t>Basic earning per share (sen)</t>
  </si>
  <si>
    <t>Diluted earnings per share</t>
  </si>
  <si>
    <t>Add      :</t>
  </si>
  <si>
    <t>Weighted average no of shares</t>
  </si>
  <si>
    <t>under option(`000)</t>
  </si>
  <si>
    <t>Less     :</t>
  </si>
  <si>
    <t>Number of shares that would have</t>
  </si>
  <si>
    <t>been issued at fair value (`000)</t>
  </si>
  <si>
    <t>Fully diluted earning per share (sen)</t>
  </si>
  <si>
    <t>Effective tax rate</t>
  </si>
  <si>
    <t>Property, plant and equipments</t>
  </si>
  <si>
    <t xml:space="preserve">C  (add 6 months end share price divided  by 6) </t>
  </si>
  <si>
    <t>Year To</t>
  </si>
  <si>
    <t>Date</t>
  </si>
  <si>
    <t xml:space="preserve">Current </t>
  </si>
  <si>
    <t>quarter</t>
  </si>
  <si>
    <t xml:space="preserve">   </t>
  </si>
  <si>
    <t>Segmental Reporting</t>
  </si>
  <si>
    <t>SAPURA INDUSTRIAL BERHAD (17547-W)</t>
  </si>
  <si>
    <t>NOTES TO INTERIM FINANCIAL STATEMENTS</t>
  </si>
  <si>
    <t>No of shares used to compute diluted EPS ('000)</t>
  </si>
  <si>
    <t>Real Property Gain Tax</t>
  </si>
  <si>
    <t>Current year taxation</t>
  </si>
  <si>
    <t xml:space="preserve">*Fully diluted earning per share are capped at basic EPS as it become anti dilutive due to share </t>
  </si>
  <si>
    <t>market price lower than offer price.</t>
  </si>
  <si>
    <t>Net profit for the period</t>
  </si>
  <si>
    <t>External Sales</t>
  </si>
  <si>
    <t>Intercompany sales</t>
  </si>
  <si>
    <t>Trading &amp;</t>
  </si>
  <si>
    <t>TOTAL</t>
  </si>
  <si>
    <t>Weighted average no of shares (`000)</t>
  </si>
  <si>
    <t xml:space="preserve">Segments results, </t>
  </si>
  <si>
    <t xml:space="preserve">   from operation</t>
  </si>
  <si>
    <t xml:space="preserve">   representing profit/ (loss)</t>
  </si>
  <si>
    <t>Tax</t>
  </si>
  <si>
    <t>Profit after tax</t>
  </si>
  <si>
    <t>Finance costs</t>
  </si>
  <si>
    <t>Charged over the assets of the Group</t>
  </si>
  <si>
    <t>and corporate guarantee by the Company</t>
  </si>
  <si>
    <t>Fixed charged over the assets of the Group</t>
  </si>
  <si>
    <t xml:space="preserve">                                                                                                                                                                                                                                                                                                                                                                                                                                                                                                                                                                       </t>
  </si>
  <si>
    <t>12</t>
  </si>
  <si>
    <t>Capital commitments</t>
  </si>
  <si>
    <t>13</t>
  </si>
  <si>
    <t>14</t>
  </si>
  <si>
    <t>15</t>
  </si>
  <si>
    <t>16</t>
  </si>
  <si>
    <t>17</t>
  </si>
  <si>
    <t>18</t>
  </si>
  <si>
    <t>19</t>
  </si>
  <si>
    <t>20</t>
  </si>
  <si>
    <t>21</t>
  </si>
  <si>
    <t>Borrowing and debt securities</t>
  </si>
  <si>
    <t>22</t>
  </si>
  <si>
    <t>23</t>
  </si>
  <si>
    <t>24</t>
  </si>
  <si>
    <t>25</t>
  </si>
  <si>
    <t>As at 31 July 2005, the capital commitments authorised and contracted for was RM1,120,992</t>
  </si>
  <si>
    <t>3.49*</t>
  </si>
  <si>
    <t>8.15*</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</si>
</sst>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0.00000"/>
    <numFmt numFmtId="176" formatCode="#,##0.000000"/>
    <numFmt numFmtId="177" formatCode="#,##0.0000000"/>
    <numFmt numFmtId="178" formatCode="#\ ???/???"/>
    <numFmt numFmtId="179" formatCode="_(* #,##0.000_);_(* \(#,##0.000\);_(* &quot;-&quot;??_);_(@_)"/>
    <numFmt numFmtId="180" formatCode="_(* #,##0.0_);_(* \(#,##0.0\);_(* &quot;-&quot;??_);_(@_)"/>
    <numFmt numFmtId="181" formatCode="_(* #,##0_);_(* \(#,##0\);_(* &quot;-&quot;??_);_(@_)"/>
    <numFmt numFmtId="182" formatCode="_(* #,##0.0000_);_(* \(#,##0.0000\);_(* &quot;-&quot;??_);_(@_)"/>
    <numFmt numFmtId="183" formatCode="[$-409]h:mm:ss\ AM/PM"/>
    <numFmt numFmtId="184" formatCode="#,##0.0_);\(#,##0.0\)"/>
    <numFmt numFmtId="185" formatCode="_(* #,##0.00000_);_(* \(#,##0.00000\);_(* &quot;-&quot;??_);_(@_)"/>
    <numFmt numFmtId="186" formatCode="_(* #,##0.0_);_(* \(#,##0.0\);_(* &quot;-&quot;_);_(@_)"/>
    <numFmt numFmtId="187" formatCode="_(* #,##0.00_);_(* \(#,##0.00\);_(* &quot;-&quot;_);_(@_)"/>
    <numFmt numFmtId="188" formatCode="_(* #,##0.000_);_(* \(#,##0.000\);_(* &quot;-&quot;_);_(@_)"/>
    <numFmt numFmtId="189" formatCode="[$-409]dddd\,\ mmmm\ dd\,\ yyyy"/>
    <numFmt numFmtId="190" formatCode="0.0"/>
    <numFmt numFmtId="191" formatCode="_(* #,##0.0000_);_(* \(#,##0.0000\);_(* &quot;-&quot;_);_(@_)"/>
    <numFmt numFmtId="192" formatCode="_(* #,##0.00000_);_(* \(#,##0.00000\);_(* &quot;-&quot;_);_(@_)"/>
    <numFmt numFmtId="193" formatCode="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s>
  <fonts count="14">
    <font>
      <sz val="10"/>
      <name val="Arial"/>
      <family val="0"/>
    </font>
    <font>
      <sz val="12"/>
      <name val="Times New Roman"/>
      <family val="1"/>
    </font>
    <font>
      <b/>
      <sz val="12"/>
      <name val="Times New Roman"/>
      <family val="1"/>
    </font>
    <font>
      <sz val="10"/>
      <name val="Times New Roman"/>
      <family val="1"/>
    </font>
    <font>
      <b/>
      <u val="singleAccounting"/>
      <sz val="10"/>
      <name val="Times New Roman"/>
      <family val="1"/>
    </font>
    <font>
      <u val="single"/>
      <sz val="10"/>
      <color indexed="12"/>
      <name val="Arial"/>
      <family val="0"/>
    </font>
    <font>
      <u val="single"/>
      <sz val="10"/>
      <color indexed="36"/>
      <name val="Arial"/>
      <family val="0"/>
    </font>
    <font>
      <sz val="10"/>
      <name val="Tahoma"/>
      <family val="0"/>
    </font>
    <font>
      <b/>
      <sz val="10"/>
      <name val="Tahoma"/>
      <family val="0"/>
    </font>
    <font>
      <sz val="12"/>
      <name val="Sapura"/>
      <family val="3"/>
    </font>
    <font>
      <b/>
      <sz val="12"/>
      <name val="Sapura"/>
      <family val="3"/>
    </font>
    <font>
      <u val="single"/>
      <sz val="12"/>
      <name val="Sapura"/>
      <family val="3"/>
    </font>
    <font>
      <i/>
      <sz val="10"/>
      <name val="Sapura"/>
      <family val="3"/>
    </font>
    <font>
      <b/>
      <sz val="8"/>
      <name val="Arial"/>
      <family val="2"/>
    </font>
  </fonts>
  <fills count="3">
    <fill>
      <patternFill/>
    </fill>
    <fill>
      <patternFill patternType="gray125"/>
    </fill>
    <fill>
      <patternFill patternType="solid">
        <fgColor indexed="13"/>
        <bgColor indexed="64"/>
      </patternFill>
    </fill>
  </fills>
  <borders count="15">
    <border>
      <left/>
      <right/>
      <top/>
      <bottom/>
      <diagonal/>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double"/>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0" fillId="0" borderId="0" xfId="0" applyAlignment="1">
      <alignment horizontal="right"/>
    </xf>
    <xf numFmtId="3" fontId="0" fillId="0" borderId="0" xfId="0" applyNumberFormat="1" applyAlignment="1">
      <alignment/>
    </xf>
    <xf numFmtId="0" fontId="3" fillId="0" borderId="0" xfId="0" applyFont="1" applyAlignment="1">
      <alignment/>
    </xf>
    <xf numFmtId="181" fontId="3" fillId="0" borderId="0" xfId="15" applyNumberFormat="1" applyFont="1" applyAlignment="1">
      <alignment/>
    </xf>
    <xf numFmtId="181" fontId="3" fillId="0" borderId="0" xfId="15" applyNumberFormat="1" applyFont="1" applyFill="1" applyAlignment="1">
      <alignment/>
    </xf>
    <xf numFmtId="181" fontId="3" fillId="0" borderId="1" xfId="15" applyNumberFormat="1" applyFont="1" applyFill="1" applyBorder="1" applyAlignment="1">
      <alignment/>
    </xf>
    <xf numFmtId="181" fontId="3" fillId="0" borderId="0" xfId="0" applyNumberFormat="1" applyFont="1" applyAlignment="1">
      <alignment/>
    </xf>
    <xf numFmtId="0" fontId="4" fillId="0" borderId="0" xfId="15" applyNumberFormat="1" applyFont="1" applyAlignment="1">
      <alignment/>
    </xf>
    <xf numFmtId="43" fontId="3" fillId="0" borderId="0" xfId="15" applyFont="1" applyAlignment="1">
      <alignment/>
    </xf>
    <xf numFmtId="181" fontId="0" fillId="0" borderId="0" xfId="15" applyNumberFormat="1" applyAlignment="1">
      <alignment/>
    </xf>
    <xf numFmtId="0" fontId="0" fillId="0" borderId="0" xfId="0" applyAlignment="1">
      <alignment horizontal="left"/>
    </xf>
    <xf numFmtId="15" fontId="0" fillId="0" borderId="0" xfId="0" applyNumberFormat="1" applyAlignment="1">
      <alignment/>
    </xf>
    <xf numFmtId="0" fontId="10" fillId="0" borderId="0" xfId="0" applyFont="1" applyAlignment="1">
      <alignment/>
    </xf>
    <xf numFmtId="0" fontId="9" fillId="0" borderId="0" xfId="0" applyFont="1" applyAlignment="1">
      <alignment/>
    </xf>
    <xf numFmtId="3" fontId="9" fillId="0" borderId="0" xfId="0" applyNumberFormat="1" applyFont="1" applyAlignment="1">
      <alignment/>
    </xf>
    <xf numFmtId="0" fontId="9" fillId="0" borderId="0" xfId="0" applyFont="1" applyFill="1" applyAlignment="1">
      <alignment/>
    </xf>
    <xf numFmtId="41" fontId="9" fillId="0" borderId="0" xfId="0" applyNumberFormat="1" applyFont="1" applyFill="1" applyAlignment="1">
      <alignment/>
    </xf>
    <xf numFmtId="41" fontId="9" fillId="0" borderId="2" xfId="0" applyNumberFormat="1" applyFont="1" applyFill="1" applyBorder="1" applyAlignment="1">
      <alignment/>
    </xf>
    <xf numFmtId="0" fontId="9" fillId="0" borderId="0" xfId="0" applyFont="1" applyBorder="1" applyAlignment="1">
      <alignment/>
    </xf>
    <xf numFmtId="41" fontId="9" fillId="0" borderId="0" xfId="0" applyNumberFormat="1" applyFont="1" applyFill="1" applyBorder="1" applyAlignment="1">
      <alignment/>
    </xf>
    <xf numFmtId="0" fontId="9" fillId="0" borderId="0" xfId="0" applyFont="1" applyFill="1" applyBorder="1" applyAlignment="1">
      <alignment/>
    </xf>
    <xf numFmtId="41" fontId="9" fillId="0" borderId="0" xfId="0" applyNumberFormat="1" applyFont="1" applyAlignment="1">
      <alignment/>
    </xf>
    <xf numFmtId="0" fontId="9" fillId="0" borderId="0" xfId="0" applyFont="1" applyAlignment="1">
      <alignment horizontal="center"/>
    </xf>
    <xf numFmtId="0" fontId="11" fillId="0" borderId="0" xfId="0" applyFont="1" applyAlignment="1">
      <alignment/>
    </xf>
    <xf numFmtId="0" fontId="9" fillId="0" borderId="0" xfId="0" applyFont="1" applyAlignment="1">
      <alignment horizontal="right"/>
    </xf>
    <xf numFmtId="41" fontId="9" fillId="0" borderId="0" xfId="0" applyNumberFormat="1" applyFont="1" applyBorder="1" applyAlignment="1">
      <alignment horizontal="center"/>
    </xf>
    <xf numFmtId="0" fontId="9" fillId="0" borderId="0" xfId="0" applyFont="1" applyAlignment="1" quotePrefix="1">
      <alignment/>
    </xf>
    <xf numFmtId="41" fontId="9" fillId="0" borderId="0" xfId="0" applyNumberFormat="1" applyFont="1" applyFill="1" applyAlignment="1">
      <alignment horizontal="center"/>
    </xf>
    <xf numFmtId="3" fontId="9" fillId="0" borderId="0" xfId="0" applyNumberFormat="1" applyFont="1" applyBorder="1" applyAlignment="1">
      <alignment/>
    </xf>
    <xf numFmtId="41" fontId="10" fillId="0" borderId="0" xfId="0" applyNumberFormat="1" applyFont="1" applyAlignment="1">
      <alignment horizontal="right"/>
    </xf>
    <xf numFmtId="0" fontId="9" fillId="0" borderId="0" xfId="0" applyFont="1" applyAlignment="1">
      <alignment horizontal="justify" vertical="top"/>
    </xf>
    <xf numFmtId="0" fontId="10" fillId="0" borderId="0" xfId="0" applyFont="1" applyAlignment="1">
      <alignment horizontal="left"/>
    </xf>
    <xf numFmtId="0" fontId="10" fillId="0" borderId="0" xfId="0" applyFont="1" applyAlignment="1" quotePrefix="1">
      <alignment horizontal="left"/>
    </xf>
    <xf numFmtId="0" fontId="9" fillId="0" borderId="0" xfId="0" applyFont="1" applyAlignment="1">
      <alignment horizontal="left"/>
    </xf>
    <xf numFmtId="0" fontId="10" fillId="0" borderId="0" xfId="0" applyFont="1" applyBorder="1" applyAlignment="1">
      <alignment/>
    </xf>
    <xf numFmtId="0" fontId="10" fillId="0" borderId="0" xfId="0" applyFont="1" applyBorder="1" applyAlignment="1">
      <alignment/>
    </xf>
    <xf numFmtId="41" fontId="9" fillId="0" borderId="0" xfId="0" applyNumberFormat="1" applyFont="1" applyFill="1" applyBorder="1" applyAlignment="1" quotePrefix="1">
      <alignment horizontal="center"/>
    </xf>
    <xf numFmtId="41" fontId="9" fillId="0" borderId="0" xfId="0" applyNumberFormat="1" applyFont="1" applyFill="1" applyBorder="1" applyAlignment="1">
      <alignment horizontal="center"/>
    </xf>
    <xf numFmtId="41" fontId="9" fillId="0" borderId="0" xfId="0" applyNumberFormat="1" applyFont="1" applyFill="1" applyBorder="1" applyAlignment="1" quotePrefix="1">
      <alignment horizontal="right"/>
    </xf>
    <xf numFmtId="0" fontId="9" fillId="0" borderId="0" xfId="0" applyFont="1" applyFill="1" applyAlignment="1">
      <alignment horizontal="center"/>
    </xf>
    <xf numFmtId="0" fontId="10" fillId="0" borderId="0" xfId="0" applyFont="1" applyFill="1" applyAlignment="1" quotePrefix="1">
      <alignment/>
    </xf>
    <xf numFmtId="0" fontId="10"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horizontal="justify" vertical="center" wrapText="1"/>
    </xf>
    <xf numFmtId="0" fontId="9" fillId="2" borderId="0" xfId="0" applyFont="1" applyFill="1" applyAlignment="1">
      <alignment/>
    </xf>
    <xf numFmtId="0" fontId="10" fillId="0" borderId="0" xfId="0" applyFont="1" applyAlignment="1" quotePrefix="1">
      <alignment/>
    </xf>
    <xf numFmtId="0" fontId="9" fillId="0" borderId="0" xfId="0" applyFont="1" applyAlignment="1">
      <alignment horizontal="left" vertical="justify"/>
    </xf>
    <xf numFmtId="0" fontId="9" fillId="0" borderId="0" xfId="0" applyFont="1" applyAlignment="1">
      <alignment/>
    </xf>
    <xf numFmtId="0" fontId="11" fillId="0" borderId="0" xfId="0" applyFont="1" applyBorder="1" applyAlignment="1">
      <alignment/>
    </xf>
    <xf numFmtId="39" fontId="9" fillId="0" borderId="0" xfId="0" applyNumberFormat="1" applyFont="1" applyFill="1" applyAlignment="1">
      <alignment horizontal="center"/>
    </xf>
    <xf numFmtId="37" fontId="9" fillId="0" borderId="0" xfId="0" applyNumberFormat="1" applyFont="1" applyFill="1" applyAlignment="1">
      <alignment horizontal="center"/>
    </xf>
    <xf numFmtId="3" fontId="9" fillId="0" borderId="0" xfId="0" applyNumberFormat="1" applyFont="1" applyAlignment="1">
      <alignment/>
    </xf>
    <xf numFmtId="9" fontId="9" fillId="0" borderId="0" xfId="21" applyFont="1" applyFill="1" applyAlignment="1">
      <alignment horizontal="center"/>
    </xf>
    <xf numFmtId="9" fontId="9" fillId="0" borderId="0" xfId="21" applyFont="1" applyFill="1" applyBorder="1" applyAlignment="1" quotePrefix="1">
      <alignment horizontal="center"/>
    </xf>
    <xf numFmtId="9" fontId="9" fillId="0" borderId="0" xfId="21" applyFont="1" applyFill="1" applyBorder="1" applyAlignment="1">
      <alignment horizontal="center"/>
    </xf>
    <xf numFmtId="9" fontId="9" fillId="2" borderId="0" xfId="21" applyFont="1" applyFill="1" applyAlignment="1">
      <alignment/>
    </xf>
    <xf numFmtId="9" fontId="9" fillId="2" borderId="0" xfId="21" applyFont="1" applyFill="1" applyAlignment="1">
      <alignment/>
    </xf>
    <xf numFmtId="9" fontId="9" fillId="0" borderId="0" xfId="21" applyFont="1" applyFill="1" applyAlignment="1">
      <alignment/>
    </xf>
    <xf numFmtId="10" fontId="9" fillId="0" borderId="0" xfId="0" applyNumberFormat="1" applyFont="1" applyAlignment="1">
      <alignment/>
    </xf>
    <xf numFmtId="0" fontId="10" fillId="0" borderId="0" xfId="0" applyFont="1" applyAlignment="1">
      <alignment vertical="top"/>
    </xf>
    <xf numFmtId="0" fontId="9" fillId="0" borderId="0" xfId="0" applyFont="1" applyAlignment="1">
      <alignment vertical="top"/>
    </xf>
    <xf numFmtId="0" fontId="10" fillId="0" borderId="0" xfId="0" applyFont="1" applyAlignment="1">
      <alignment horizontal="justify" vertical="top"/>
    </xf>
    <xf numFmtId="0" fontId="9" fillId="0" borderId="3" xfId="0" applyFont="1" applyBorder="1" applyAlignment="1">
      <alignment/>
    </xf>
    <xf numFmtId="0" fontId="9" fillId="0" borderId="0" xfId="0" applyFont="1" applyBorder="1" applyAlignment="1">
      <alignment horizontal="left"/>
    </xf>
    <xf numFmtId="0" fontId="9" fillId="0" borderId="4" xfId="0" applyFont="1" applyBorder="1" applyAlignment="1">
      <alignment/>
    </xf>
    <xf numFmtId="0" fontId="9" fillId="0" borderId="0"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xf>
    <xf numFmtId="0" fontId="9" fillId="0" borderId="6" xfId="0" applyFont="1" applyBorder="1" applyAlignment="1">
      <alignment/>
    </xf>
    <xf numFmtId="0" fontId="9" fillId="0" borderId="7" xfId="0" applyFont="1" applyBorder="1" applyAlignment="1">
      <alignment/>
    </xf>
    <xf numFmtId="0" fontId="9" fillId="0" borderId="8" xfId="0" applyFont="1" applyBorder="1" applyAlignment="1">
      <alignment/>
    </xf>
    <xf numFmtId="0" fontId="11" fillId="0" borderId="5" xfId="0" applyFont="1" applyBorder="1" applyAlignment="1">
      <alignment/>
    </xf>
    <xf numFmtId="187" fontId="9" fillId="0" borderId="0" xfId="0" applyNumberFormat="1" applyFont="1" applyBorder="1" applyAlignment="1">
      <alignment horizontal="center"/>
    </xf>
    <xf numFmtId="187" fontId="9" fillId="0" borderId="4" xfId="0" applyNumberFormat="1" applyFont="1" applyBorder="1" applyAlignment="1">
      <alignment horizontal="center"/>
    </xf>
    <xf numFmtId="0" fontId="9" fillId="0" borderId="9" xfId="0" applyFont="1" applyBorder="1" applyAlignment="1">
      <alignment/>
    </xf>
    <xf numFmtId="0" fontId="11" fillId="0" borderId="3" xfId="0" applyFont="1" applyBorder="1" applyAlignment="1">
      <alignment/>
    </xf>
    <xf numFmtId="41" fontId="9" fillId="0" borderId="4" xfId="0" applyNumberFormat="1" applyFont="1" applyBorder="1" applyAlignment="1">
      <alignment horizontal="center"/>
    </xf>
    <xf numFmtId="187" fontId="9" fillId="0" borderId="0" xfId="0" applyNumberFormat="1" applyFont="1" applyAlignment="1">
      <alignment/>
    </xf>
    <xf numFmtId="41" fontId="9" fillId="0" borderId="4" xfId="15" applyNumberFormat="1" applyFont="1" applyBorder="1" applyAlignment="1">
      <alignment horizontal="center"/>
    </xf>
    <xf numFmtId="3" fontId="9" fillId="0" borderId="0" xfId="0" applyNumberFormat="1" applyFont="1" applyBorder="1" applyAlignment="1" quotePrefix="1">
      <alignment horizontal="right"/>
    </xf>
    <xf numFmtId="41" fontId="9" fillId="0" borderId="1" xfId="0" applyNumberFormat="1" applyFont="1" applyBorder="1" applyAlignment="1">
      <alignment horizontal="center"/>
    </xf>
    <xf numFmtId="41" fontId="9" fillId="0" borderId="10" xfId="0" applyNumberFormat="1" applyFont="1" applyBorder="1" applyAlignment="1">
      <alignment horizontal="center"/>
    </xf>
    <xf numFmtId="187" fontId="9" fillId="0" borderId="6" xfId="0" applyNumberFormat="1" applyFont="1" applyBorder="1" applyAlignment="1">
      <alignment horizontal="center"/>
    </xf>
    <xf numFmtId="0" fontId="12" fillId="0" borderId="0" xfId="0" applyFont="1" applyAlignment="1">
      <alignment/>
    </xf>
    <xf numFmtId="41" fontId="10" fillId="0" borderId="0" xfId="0" applyNumberFormat="1" applyFont="1" applyAlignment="1">
      <alignment/>
    </xf>
    <xf numFmtId="41" fontId="10" fillId="0" borderId="0" xfId="0" applyNumberFormat="1" applyFont="1" applyAlignment="1">
      <alignment horizontal="center"/>
    </xf>
    <xf numFmtId="41" fontId="9" fillId="0" borderId="0" xfId="15" applyNumberFormat="1" applyFont="1" applyFill="1" applyBorder="1" applyAlignment="1" quotePrefix="1">
      <alignment horizontal="right"/>
    </xf>
    <xf numFmtId="41" fontId="9" fillId="0" borderId="0" xfId="0" applyNumberFormat="1" applyFont="1" applyFill="1" applyBorder="1" applyAlignment="1">
      <alignment horizontal="right"/>
    </xf>
    <xf numFmtId="41" fontId="9" fillId="0" borderId="6" xfId="0" applyNumberFormat="1" applyFont="1" applyFill="1" applyBorder="1" applyAlignment="1">
      <alignment/>
    </xf>
    <xf numFmtId="41" fontId="9" fillId="0" borderId="0" xfId="0" applyNumberFormat="1" applyFont="1" applyFill="1" applyAlignment="1" quotePrefix="1">
      <alignment/>
    </xf>
    <xf numFmtId="3" fontId="9" fillId="0" borderId="6" xfId="0" applyNumberFormat="1" applyFont="1" applyBorder="1" applyAlignment="1">
      <alignment/>
    </xf>
    <xf numFmtId="41" fontId="9" fillId="0" borderId="5" xfId="0" applyNumberFormat="1" applyFont="1" applyBorder="1" applyAlignment="1">
      <alignment horizontal="right"/>
    </xf>
    <xf numFmtId="41" fontId="9" fillId="0" borderId="11" xfId="0" applyNumberFormat="1" applyFont="1" applyBorder="1" applyAlignment="1">
      <alignment horizontal="right"/>
    </xf>
    <xf numFmtId="41" fontId="9" fillId="0" borderId="6" xfId="0" applyNumberFormat="1" applyFont="1" applyBorder="1" applyAlignment="1">
      <alignment horizontal="right"/>
    </xf>
    <xf numFmtId="41" fontId="9" fillId="0" borderId="7" xfId="0" applyNumberFormat="1" applyFont="1" applyBorder="1" applyAlignment="1">
      <alignment horizontal="right"/>
    </xf>
    <xf numFmtId="3" fontId="0" fillId="0" borderId="1" xfId="0" applyNumberFormat="1" applyBorder="1" applyAlignment="1">
      <alignment/>
    </xf>
    <xf numFmtId="41" fontId="9" fillId="0" borderId="2" xfId="0" applyNumberFormat="1" applyFont="1" applyFill="1" applyBorder="1" applyAlignment="1" quotePrefix="1">
      <alignment horizontal="center"/>
    </xf>
    <xf numFmtId="41" fontId="9" fillId="0" borderId="2" xfId="0" applyNumberFormat="1" applyFont="1" applyFill="1" applyBorder="1" applyAlignment="1">
      <alignment horizontal="center"/>
    </xf>
    <xf numFmtId="41" fontId="9" fillId="0" borderId="2" xfId="0" applyNumberFormat="1" applyFont="1" applyFill="1" applyBorder="1" applyAlignment="1">
      <alignment horizontal="right"/>
    </xf>
    <xf numFmtId="41" fontId="9" fillId="0" borderId="2" xfId="15" applyNumberFormat="1" applyFont="1" applyFill="1" applyBorder="1" applyAlignment="1" quotePrefix="1">
      <alignment horizontal="right"/>
    </xf>
    <xf numFmtId="41" fontId="9" fillId="0" borderId="1" xfId="0" applyNumberFormat="1" applyFont="1" applyFill="1" applyBorder="1" applyAlignment="1">
      <alignment/>
    </xf>
    <xf numFmtId="37" fontId="9" fillId="0" borderId="0" xfId="0" applyNumberFormat="1" applyFont="1" applyBorder="1" applyAlignment="1" quotePrefix="1">
      <alignment horizontal="right"/>
    </xf>
    <xf numFmtId="3" fontId="9" fillId="0" borderId="12" xfId="0" applyNumberFormat="1" applyFont="1" applyBorder="1" applyAlignment="1">
      <alignment/>
    </xf>
    <xf numFmtId="3" fontId="9" fillId="0" borderId="13" xfId="0" applyNumberFormat="1" applyFont="1" applyBorder="1" applyAlignment="1">
      <alignment/>
    </xf>
    <xf numFmtId="0" fontId="9" fillId="0" borderId="8" xfId="0" applyFont="1" applyBorder="1" applyAlignment="1">
      <alignment horizontal="center"/>
    </xf>
    <xf numFmtId="0" fontId="9" fillId="0" borderId="5" xfId="0" applyFont="1" applyBorder="1" applyAlignment="1">
      <alignment horizontal="center"/>
    </xf>
    <xf numFmtId="0" fontId="9" fillId="0" borderId="11" xfId="0" applyFont="1" applyBorder="1" applyAlignment="1">
      <alignment horizontal="center"/>
    </xf>
    <xf numFmtId="0" fontId="9" fillId="0" borderId="9"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9" fillId="0" borderId="3" xfId="0" applyFont="1" applyBorder="1" applyAlignment="1">
      <alignment horizontal="center"/>
    </xf>
    <xf numFmtId="3" fontId="9" fillId="0" borderId="3" xfId="0" applyNumberFormat="1" applyFont="1" applyBorder="1" applyAlignment="1">
      <alignment horizontal="center"/>
    </xf>
    <xf numFmtId="3" fontId="9" fillId="0" borderId="0" xfId="0" applyNumberFormat="1" applyFont="1" applyBorder="1" applyAlignment="1">
      <alignment horizontal="center"/>
    </xf>
    <xf numFmtId="3" fontId="9" fillId="0" borderId="4" xfId="0" applyNumberFormat="1" applyFont="1" applyBorder="1" applyAlignment="1">
      <alignment horizontal="center"/>
    </xf>
    <xf numFmtId="187" fontId="9" fillId="0" borderId="3" xfId="0" applyNumberFormat="1" applyFont="1" applyBorder="1" applyAlignment="1">
      <alignment horizontal="center"/>
    </xf>
    <xf numFmtId="37" fontId="9" fillId="0" borderId="3" xfId="0" applyNumberFormat="1" applyFont="1" applyBorder="1" applyAlignment="1" quotePrefix="1">
      <alignment horizontal="center"/>
    </xf>
    <xf numFmtId="37" fontId="9" fillId="0" borderId="0" xfId="0" applyNumberFormat="1" applyFont="1" applyBorder="1" applyAlignment="1" quotePrefix="1">
      <alignment horizontal="center"/>
    </xf>
    <xf numFmtId="37" fontId="9" fillId="0" borderId="4" xfId="0" applyNumberFormat="1" applyFont="1" applyBorder="1" applyAlignment="1" quotePrefix="1">
      <alignment horizontal="center"/>
    </xf>
    <xf numFmtId="3" fontId="9" fillId="0" borderId="14" xfId="0" applyNumberFormat="1" applyFont="1" applyBorder="1" applyAlignment="1">
      <alignment horizontal="center"/>
    </xf>
    <xf numFmtId="3" fontId="9" fillId="0" borderId="1" xfId="0" applyNumberFormat="1" applyFont="1" applyBorder="1" applyAlignment="1">
      <alignment horizontal="center"/>
    </xf>
    <xf numFmtId="3" fontId="9" fillId="0" borderId="10" xfId="0" applyNumberFormat="1" applyFont="1" applyBorder="1" applyAlignment="1">
      <alignment horizontal="center"/>
    </xf>
    <xf numFmtId="0" fontId="9" fillId="0" borderId="0" xfId="0" applyFont="1" applyAlignment="1">
      <alignment horizontal="justify" vertical="top"/>
    </xf>
    <xf numFmtId="0" fontId="9" fillId="0" borderId="0" xfId="0" applyFont="1" applyAlignment="1">
      <alignment horizontal="left" vertic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178</xdr:row>
      <xdr:rowOff>0</xdr:rowOff>
    </xdr:from>
    <xdr:to>
      <xdr:col>17</xdr:col>
      <xdr:colOff>752475</xdr:colOff>
      <xdr:row>184</xdr:row>
      <xdr:rowOff>0</xdr:rowOff>
    </xdr:to>
    <xdr:sp>
      <xdr:nvSpPr>
        <xdr:cNvPr id="1" name="Rectangle 2"/>
        <xdr:cNvSpPr>
          <a:spLocks/>
        </xdr:cNvSpPr>
      </xdr:nvSpPr>
      <xdr:spPr>
        <a:xfrm>
          <a:off x="209550" y="34004250"/>
          <a:ext cx="6877050" cy="1200150"/>
        </a:xfrm>
        <a:prstGeom prst="rect">
          <a:avLst/>
        </a:prstGeom>
        <a:solidFill>
          <a:srgbClr val="FFFFFF"/>
        </a:solidFill>
        <a:ln w="9525" cmpd="sng">
          <a:noFill/>
        </a:ln>
      </xdr:spPr>
      <xdr:txBody>
        <a:bodyPr vertOverflow="clip" wrap="square"/>
        <a:p>
          <a:pPr algn="just">
            <a:defRPr/>
          </a:pPr>
          <a:r>
            <a:rPr lang="en-US" cap="none" sz="1200" b="1" i="0" u="none" baseline="0"/>
            <a:t>b)        PROPOSED ACQUISITION OF THE BUTT- WELD FITTINGS BUSINESS OF SCHULZ (MANUFACTURING) SDN BHD (“SCHULZ”) BY SUMIMATA SDN BHD (“SUMIMATA”), A WHOLLY-OWNED SUBSIDIARY OF SIB, FROM SCHULZ FOR A TOTAL CONSIDERATION OF RM50 MILLION TO BE SATISFIED BY RM14 MILLION CASH, THE ISSUANCE OF 7,894,737 NEW SIB SHARES AT AN ISSUE PRICE OF RM1.27 PER SHARE AND 8,000,000 NEW SUMIMATA SHARES AT AN ISSUE PRICE OF RM3.25 PER SHARE (“PROPOSED ACQUISITION”)</a:t>
          </a:r>
        </a:p>
      </xdr:txBody>
    </xdr:sp>
    <xdr:clientData/>
  </xdr:twoCellAnchor>
  <xdr:twoCellAnchor>
    <xdr:from>
      <xdr:col>1</xdr:col>
      <xdr:colOff>0</xdr:colOff>
      <xdr:row>124</xdr:row>
      <xdr:rowOff>9525</xdr:rowOff>
    </xdr:from>
    <xdr:to>
      <xdr:col>18</xdr:col>
      <xdr:colOff>0</xdr:colOff>
      <xdr:row>127</xdr:row>
      <xdr:rowOff>76200</xdr:rowOff>
    </xdr:to>
    <xdr:sp>
      <xdr:nvSpPr>
        <xdr:cNvPr id="2" name="TextBox 4"/>
        <xdr:cNvSpPr txBox="1">
          <a:spLocks noChangeArrowheads="1"/>
        </xdr:cNvSpPr>
      </xdr:nvSpPr>
      <xdr:spPr>
        <a:xfrm>
          <a:off x="200025" y="23822025"/>
          <a:ext cx="6934200" cy="638175"/>
        </a:xfrm>
        <a:prstGeom prst="rect">
          <a:avLst/>
        </a:prstGeom>
        <a:solidFill>
          <a:srgbClr val="FFFFFF"/>
        </a:solidFill>
        <a:ln w="9525" cmpd="sng">
          <a:noFill/>
        </a:ln>
      </xdr:spPr>
      <xdr:txBody>
        <a:bodyPr vertOverflow="clip" wrap="square"/>
        <a:p>
          <a:pPr algn="l">
            <a:defRPr/>
          </a:pPr>
          <a:r>
            <a:rPr lang="en-US" cap="none" sz="1200" b="0" i="0" u="none" baseline="0"/>
            <a:t>The Group revenue for the current quarter was RM40.67 million, 0.5% lower than that of the immediate preceding quarter of RM40.87 million. Group Profit before tax  was also lower at RM2.72 million compared to preceeding quarter's RM3.23 million.</a:t>
          </a:r>
        </a:p>
      </xdr:txBody>
    </xdr:sp>
    <xdr:clientData/>
  </xdr:twoCellAnchor>
  <xdr:twoCellAnchor>
    <xdr:from>
      <xdr:col>37</xdr:col>
      <xdr:colOff>600075</xdr:colOff>
      <xdr:row>159</xdr:row>
      <xdr:rowOff>85725</xdr:rowOff>
    </xdr:from>
    <xdr:to>
      <xdr:col>49</xdr:col>
      <xdr:colOff>190500</xdr:colOff>
      <xdr:row>159</xdr:row>
      <xdr:rowOff>161925</xdr:rowOff>
    </xdr:to>
    <xdr:sp>
      <xdr:nvSpPr>
        <xdr:cNvPr id="3" name="TextBox 5"/>
        <xdr:cNvSpPr txBox="1">
          <a:spLocks noChangeArrowheads="1"/>
        </xdr:cNvSpPr>
      </xdr:nvSpPr>
      <xdr:spPr>
        <a:xfrm>
          <a:off x="19316700" y="30356175"/>
          <a:ext cx="6905625" cy="7620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6</xdr:row>
      <xdr:rowOff>9525</xdr:rowOff>
    </xdr:from>
    <xdr:to>
      <xdr:col>18</xdr:col>
      <xdr:colOff>0</xdr:colOff>
      <xdr:row>9</xdr:row>
      <xdr:rowOff>76200</xdr:rowOff>
    </xdr:to>
    <xdr:sp>
      <xdr:nvSpPr>
        <xdr:cNvPr id="4" name="Rectangle 6"/>
        <xdr:cNvSpPr>
          <a:spLocks/>
        </xdr:cNvSpPr>
      </xdr:nvSpPr>
      <xdr:spPr>
        <a:xfrm>
          <a:off x="200025" y="1066800"/>
          <a:ext cx="6934200" cy="638175"/>
        </a:xfrm>
        <a:prstGeom prst="rect">
          <a:avLst/>
        </a:prstGeom>
        <a:solidFill>
          <a:srgbClr val="FFFFFF"/>
        </a:solidFill>
        <a:ln w="9525" cmpd="sng">
          <a:noFill/>
        </a:ln>
      </xdr:spPr>
      <xdr:txBody>
        <a:bodyPr vertOverflow="clip" wrap="square"/>
        <a:p>
          <a:pPr algn="just">
            <a:defRPr/>
          </a:pPr>
          <a:r>
            <a:rPr lang="en-US" cap="none" sz="1200" b="0" i="0" u="none" baseline="0"/>
            <a:t>The interim financial statements are unaudited and has been prepared in compliance with MASB 26 on "Interim Financial Reporting" and Chapter 9 Part K of the Bursa Malaysia Securities Berhad Listing Requirements and should be read in conjunction with the last audited financial statement.</a:t>
          </a:r>
        </a:p>
      </xdr:txBody>
    </xdr:sp>
    <xdr:clientData/>
  </xdr:twoCellAnchor>
  <xdr:twoCellAnchor>
    <xdr:from>
      <xdr:col>1</xdr:col>
      <xdr:colOff>0</xdr:colOff>
      <xdr:row>10</xdr:row>
      <xdr:rowOff>9525</xdr:rowOff>
    </xdr:from>
    <xdr:to>
      <xdr:col>17</xdr:col>
      <xdr:colOff>752475</xdr:colOff>
      <xdr:row>12</xdr:row>
      <xdr:rowOff>28575</xdr:rowOff>
    </xdr:to>
    <xdr:sp>
      <xdr:nvSpPr>
        <xdr:cNvPr id="5" name="Rectangle 7"/>
        <xdr:cNvSpPr>
          <a:spLocks/>
        </xdr:cNvSpPr>
      </xdr:nvSpPr>
      <xdr:spPr>
        <a:xfrm>
          <a:off x="200025" y="1828800"/>
          <a:ext cx="6886575" cy="400050"/>
        </a:xfrm>
        <a:prstGeom prst="rect">
          <a:avLst/>
        </a:prstGeom>
        <a:solidFill>
          <a:srgbClr val="FFFFFF"/>
        </a:solidFill>
        <a:ln w="9525" cmpd="sng">
          <a:noFill/>
        </a:ln>
      </xdr:spPr>
      <xdr:txBody>
        <a:bodyPr vertOverflow="clip" wrap="square"/>
        <a:p>
          <a:pPr algn="l">
            <a:defRPr/>
          </a:pPr>
          <a:r>
            <a:rPr lang="en-US" cap="none" sz="1200" b="0" i="0" u="none" baseline="0"/>
            <a:t>The accounting policies and methods of computation adopted by the Group in this interim financial statements are consistent with those adopted in the financial statements for the year ended 31 January 2005.</a:t>
          </a:r>
        </a:p>
      </xdr:txBody>
    </xdr:sp>
    <xdr:clientData/>
  </xdr:twoCellAnchor>
  <xdr:twoCellAnchor>
    <xdr:from>
      <xdr:col>1</xdr:col>
      <xdr:colOff>0</xdr:colOff>
      <xdr:row>16</xdr:row>
      <xdr:rowOff>9525</xdr:rowOff>
    </xdr:from>
    <xdr:to>
      <xdr:col>17</xdr:col>
      <xdr:colOff>752475</xdr:colOff>
      <xdr:row>18</xdr:row>
      <xdr:rowOff>85725</xdr:rowOff>
    </xdr:to>
    <xdr:sp>
      <xdr:nvSpPr>
        <xdr:cNvPr id="6" name="Rectangle 8"/>
        <xdr:cNvSpPr>
          <a:spLocks/>
        </xdr:cNvSpPr>
      </xdr:nvSpPr>
      <xdr:spPr>
        <a:xfrm>
          <a:off x="200025" y="2981325"/>
          <a:ext cx="6886575" cy="457200"/>
        </a:xfrm>
        <a:prstGeom prst="rect">
          <a:avLst/>
        </a:prstGeom>
        <a:solidFill>
          <a:srgbClr val="FFFFFF"/>
        </a:solidFill>
        <a:ln w="9525" cmpd="sng">
          <a:noFill/>
        </a:ln>
      </xdr:spPr>
      <xdr:txBody>
        <a:bodyPr vertOverflow="clip" wrap="square"/>
        <a:p>
          <a:pPr algn="l">
            <a:defRPr/>
          </a:pPr>
          <a:r>
            <a:rPr lang="en-US" cap="none" sz="1200" b="0" i="0" u="none" baseline="0"/>
            <a:t>The audit report of the Group's most recent annual audited financial statements for the year ended 31 January 2005 was not qualified.</a:t>
          </a:r>
        </a:p>
      </xdr:txBody>
    </xdr:sp>
    <xdr:clientData/>
  </xdr:twoCellAnchor>
  <xdr:twoCellAnchor>
    <xdr:from>
      <xdr:col>1</xdr:col>
      <xdr:colOff>0</xdr:colOff>
      <xdr:row>129</xdr:row>
      <xdr:rowOff>114300</xdr:rowOff>
    </xdr:from>
    <xdr:to>
      <xdr:col>17</xdr:col>
      <xdr:colOff>762000</xdr:colOff>
      <xdr:row>132</xdr:row>
      <xdr:rowOff>76200</xdr:rowOff>
    </xdr:to>
    <xdr:sp>
      <xdr:nvSpPr>
        <xdr:cNvPr id="7" name="Rectangle 9"/>
        <xdr:cNvSpPr>
          <a:spLocks/>
        </xdr:cNvSpPr>
      </xdr:nvSpPr>
      <xdr:spPr>
        <a:xfrm>
          <a:off x="200025" y="24898350"/>
          <a:ext cx="6896100" cy="514350"/>
        </a:xfrm>
        <a:prstGeom prst="rect">
          <a:avLst/>
        </a:prstGeom>
        <a:solidFill>
          <a:srgbClr val="FFFFFF"/>
        </a:solidFill>
        <a:ln w="9525" cmpd="sng">
          <a:noFill/>
        </a:ln>
      </xdr:spPr>
      <xdr:txBody>
        <a:bodyPr vertOverflow="clip" wrap="square"/>
        <a:p>
          <a:pPr algn="just">
            <a:defRPr/>
          </a:pPr>
          <a:r>
            <a:rPr lang="en-US" cap="none" sz="1200" b="0" i="0" u="none" baseline="0"/>
            <a:t>Barring any unforeseen circumstances, the Directors expect the Group performance to remain satisfactory for the current financial year ending 31 January 2006.</a:t>
          </a:r>
          <a:r>
            <a:rPr lang="en-US" cap="none" sz="1000" b="0" i="0" u="none" baseline="0">
              <a:latin typeface="Arial"/>
              <a:ea typeface="Arial"/>
              <a:cs typeface="Arial"/>
            </a:rPr>
            <a:t>
</a:t>
          </a:r>
        </a:p>
      </xdr:txBody>
    </xdr:sp>
    <xdr:clientData/>
  </xdr:twoCellAnchor>
  <xdr:twoCellAnchor>
    <xdr:from>
      <xdr:col>1</xdr:col>
      <xdr:colOff>0</xdr:colOff>
      <xdr:row>151</xdr:row>
      <xdr:rowOff>85725</xdr:rowOff>
    </xdr:from>
    <xdr:to>
      <xdr:col>18</xdr:col>
      <xdr:colOff>0</xdr:colOff>
      <xdr:row>153</xdr:row>
      <xdr:rowOff>142875</xdr:rowOff>
    </xdr:to>
    <xdr:sp>
      <xdr:nvSpPr>
        <xdr:cNvPr id="8" name="Rectangle 10"/>
        <xdr:cNvSpPr>
          <a:spLocks/>
        </xdr:cNvSpPr>
      </xdr:nvSpPr>
      <xdr:spPr>
        <a:xfrm>
          <a:off x="200025" y="28822650"/>
          <a:ext cx="6934200" cy="438150"/>
        </a:xfrm>
        <a:prstGeom prst="rect">
          <a:avLst/>
        </a:prstGeom>
        <a:solidFill>
          <a:srgbClr val="FFFFFF"/>
        </a:solidFill>
        <a:ln w="9525" cmpd="sng">
          <a:noFill/>
        </a:ln>
      </xdr:spPr>
      <xdr:txBody>
        <a:bodyPr vertOverflow="clip" wrap="square"/>
        <a:p>
          <a:pPr algn="l">
            <a:defRPr/>
          </a:pPr>
          <a:r>
            <a:rPr lang="en-US" cap="none" sz="1200" b="0" i="0" u="none" baseline="0"/>
            <a:t>The disproportionate taxation charge for the current quarter and financial year is due principally to tax incentives claimed by subsidiaries within the Group.</a:t>
          </a:r>
        </a:p>
      </xdr:txBody>
    </xdr:sp>
    <xdr:clientData/>
  </xdr:twoCellAnchor>
  <xdr:twoCellAnchor>
    <xdr:from>
      <xdr:col>1</xdr:col>
      <xdr:colOff>9525</xdr:colOff>
      <xdr:row>158</xdr:row>
      <xdr:rowOff>9525</xdr:rowOff>
    </xdr:from>
    <xdr:to>
      <xdr:col>17</xdr:col>
      <xdr:colOff>723900</xdr:colOff>
      <xdr:row>159</xdr:row>
      <xdr:rowOff>180975</xdr:rowOff>
    </xdr:to>
    <xdr:sp>
      <xdr:nvSpPr>
        <xdr:cNvPr id="9" name="Rectangle 11"/>
        <xdr:cNvSpPr>
          <a:spLocks/>
        </xdr:cNvSpPr>
      </xdr:nvSpPr>
      <xdr:spPr>
        <a:xfrm>
          <a:off x="209550" y="30089475"/>
          <a:ext cx="6848475" cy="361950"/>
        </a:xfrm>
        <a:prstGeom prst="rect">
          <a:avLst/>
        </a:prstGeom>
        <a:solidFill>
          <a:srgbClr val="FFFFFF"/>
        </a:solidFill>
        <a:ln w="9525" cmpd="sng">
          <a:noFill/>
        </a:ln>
      </xdr:spPr>
      <xdr:txBody>
        <a:bodyPr vertOverflow="clip" wrap="square"/>
        <a:p>
          <a:pPr algn="just">
            <a:defRPr/>
          </a:pPr>
          <a:r>
            <a:rPr lang="en-US" cap="none" sz="1200" b="0" i="0" u="none" baseline="0"/>
            <a:t>There were no sales of unquoted investments and properties for the current quarter and financial year to date.</a:t>
          </a:r>
        </a:p>
      </xdr:txBody>
    </xdr:sp>
    <xdr:clientData/>
  </xdr:twoCellAnchor>
  <xdr:twoCellAnchor>
    <xdr:from>
      <xdr:col>1</xdr:col>
      <xdr:colOff>19050</xdr:colOff>
      <xdr:row>192</xdr:row>
      <xdr:rowOff>0</xdr:rowOff>
    </xdr:from>
    <xdr:to>
      <xdr:col>17</xdr:col>
      <xdr:colOff>762000</xdr:colOff>
      <xdr:row>192</xdr:row>
      <xdr:rowOff>0</xdr:rowOff>
    </xdr:to>
    <xdr:sp>
      <xdr:nvSpPr>
        <xdr:cNvPr id="10" name="Rectangle 14"/>
        <xdr:cNvSpPr>
          <a:spLocks/>
        </xdr:cNvSpPr>
      </xdr:nvSpPr>
      <xdr:spPr>
        <a:xfrm>
          <a:off x="219075" y="36804600"/>
          <a:ext cx="6877050" cy="0"/>
        </a:xfrm>
        <a:prstGeom prst="rect">
          <a:avLst/>
        </a:prstGeom>
        <a:solidFill>
          <a:srgbClr val="FFFFFF"/>
        </a:solidFill>
        <a:ln w="9525" cmpd="sng">
          <a:noFill/>
        </a:ln>
      </xdr:spPr>
      <xdr:txBody>
        <a:bodyPr vertOverflow="clip" wrap="square"/>
        <a:p>
          <a:pPr algn="l">
            <a:defRPr/>
          </a:pPr>
          <a:r>
            <a:rPr lang="en-US" cap="none" sz="1200" b="0" i="0" u="none" baseline="0"/>
            <a:t>On 10 September 2003, the Company announced that its wholly owned subsidiary, Sapura Automotive Industries Sdn Bhd (Company No. 68594-W), had signed a conditional Joint Venture Agreement with Ikad Research &amp; Prod. Co. and I.S. Gostar (M) Sdn Bhd (518250-V) on 5 September 2003 relating to the incorporation of a joint venture company in the Republic of Iran for the purpose of carrying on the business of manufacturing, supplying, export and import as well as trading of automotive components and raw material on a commercial basis. 
</a:t>
          </a:r>
        </a:p>
      </xdr:txBody>
    </xdr:sp>
    <xdr:clientData/>
  </xdr:twoCellAnchor>
  <xdr:twoCellAnchor>
    <xdr:from>
      <xdr:col>18</xdr:col>
      <xdr:colOff>0</xdr:colOff>
      <xdr:row>162</xdr:row>
      <xdr:rowOff>0</xdr:rowOff>
    </xdr:from>
    <xdr:to>
      <xdr:col>32</xdr:col>
      <xdr:colOff>0</xdr:colOff>
      <xdr:row>162</xdr:row>
      <xdr:rowOff>0</xdr:rowOff>
    </xdr:to>
    <xdr:sp>
      <xdr:nvSpPr>
        <xdr:cNvPr id="11" name="Rectangle 15"/>
        <xdr:cNvSpPr>
          <a:spLocks/>
        </xdr:cNvSpPr>
      </xdr:nvSpPr>
      <xdr:spPr>
        <a:xfrm>
          <a:off x="7134225" y="30851475"/>
          <a:ext cx="8534400" cy="0"/>
        </a:xfrm>
        <a:prstGeom prst="rect">
          <a:avLst/>
        </a:prstGeom>
        <a:solidFill>
          <a:srgbClr val="FFFFFF"/>
        </a:solidFill>
        <a:ln w="9525" cmpd="sng">
          <a:noFill/>
        </a:ln>
      </xdr:spPr>
      <xdr:txBody>
        <a:bodyPr vertOverflow="clip" wrap="square"/>
        <a:p>
          <a:pPr algn="l">
            <a:defRPr/>
          </a:pPr>
          <a:r>
            <a:rPr lang="en-US" cap="none" sz="1200" b="0" i="0" u="none" baseline="0"/>
            <a:t>The Company had announced on 5 September 2003 that its wholly owned subsidiary Metal Formers Sdn Bhd (118680-M), had signed a MOU with Akamai Sdn Bhd (131134-D) Autokeen Sdn Bhd (169129-T) and Nagatrend Engineering Sdn Bhd (297175-T) on 4 September 2003, to record the mutual basic understanding and intention of the parties to incorporate a joint venture company in Malaysia to carry on a business that is efficient and competitive in manufacturing, producing, developing, supplying and sale of metal stamped and assembled component not limited to automotive industry only.
</a:t>
          </a:r>
        </a:p>
      </xdr:txBody>
    </xdr:sp>
    <xdr:clientData/>
  </xdr:twoCellAnchor>
  <xdr:twoCellAnchor>
    <xdr:from>
      <xdr:col>1</xdr:col>
      <xdr:colOff>0</xdr:colOff>
      <xdr:row>33</xdr:row>
      <xdr:rowOff>9525</xdr:rowOff>
    </xdr:from>
    <xdr:to>
      <xdr:col>18</xdr:col>
      <xdr:colOff>0</xdr:colOff>
      <xdr:row>35</xdr:row>
      <xdr:rowOff>190500</xdr:rowOff>
    </xdr:to>
    <xdr:sp>
      <xdr:nvSpPr>
        <xdr:cNvPr id="12" name="Rectangle 16"/>
        <xdr:cNvSpPr>
          <a:spLocks/>
        </xdr:cNvSpPr>
      </xdr:nvSpPr>
      <xdr:spPr>
        <a:xfrm>
          <a:off x="200025" y="6238875"/>
          <a:ext cx="6934200" cy="561975"/>
        </a:xfrm>
        <a:prstGeom prst="rect">
          <a:avLst/>
        </a:prstGeom>
        <a:solidFill>
          <a:srgbClr val="FFFFFF"/>
        </a:solidFill>
        <a:ln w="9525" cmpd="sng">
          <a:noFill/>
        </a:ln>
      </xdr:spPr>
      <xdr:txBody>
        <a:bodyPr vertOverflow="clip" wrap="square"/>
        <a:p>
          <a:pPr algn="l">
            <a:defRPr/>
          </a:pPr>
          <a:r>
            <a:rPr lang="en-US" cap="none" sz="1200" b="0" i="0" u="none" baseline="0"/>
            <a:t>There were no material changes in estimates of amounts reported in prior quarters of the current financial year or changes in estimates of amounts reported in prior financial years that have a material effect in the current quarter.</a:t>
          </a:r>
        </a:p>
      </xdr:txBody>
    </xdr:sp>
    <xdr:clientData/>
  </xdr:twoCellAnchor>
  <xdr:twoCellAnchor>
    <xdr:from>
      <xdr:col>1</xdr:col>
      <xdr:colOff>0</xdr:colOff>
      <xdr:row>39</xdr:row>
      <xdr:rowOff>9525</xdr:rowOff>
    </xdr:from>
    <xdr:to>
      <xdr:col>17</xdr:col>
      <xdr:colOff>733425</xdr:colOff>
      <xdr:row>41</xdr:row>
      <xdr:rowOff>180975</xdr:rowOff>
    </xdr:to>
    <xdr:sp>
      <xdr:nvSpPr>
        <xdr:cNvPr id="13" name="Rectangle 17"/>
        <xdr:cNvSpPr>
          <a:spLocks/>
        </xdr:cNvSpPr>
      </xdr:nvSpPr>
      <xdr:spPr>
        <a:xfrm>
          <a:off x="200025" y="7400925"/>
          <a:ext cx="6867525" cy="552450"/>
        </a:xfrm>
        <a:prstGeom prst="rect">
          <a:avLst/>
        </a:prstGeom>
        <a:solidFill>
          <a:srgbClr val="FFFFFF"/>
        </a:solidFill>
        <a:ln w="9525" cmpd="sng">
          <a:noFill/>
        </a:ln>
      </xdr:spPr>
      <xdr:txBody>
        <a:bodyPr vertOverflow="clip" wrap="square"/>
        <a:p>
          <a:pPr algn="l">
            <a:defRPr/>
          </a:pPr>
          <a:r>
            <a:rPr lang="en-US" cap="none" sz="1200" b="0" i="0" u="none" baseline="0"/>
            <a:t>There was no issuances, cancellations, repurchases, resale and repayment of debt and equity securities in the current period to date under review.</a:t>
          </a:r>
        </a:p>
      </xdr:txBody>
    </xdr:sp>
    <xdr:clientData/>
  </xdr:twoCellAnchor>
  <xdr:twoCellAnchor>
    <xdr:from>
      <xdr:col>1</xdr:col>
      <xdr:colOff>0</xdr:colOff>
      <xdr:row>114</xdr:row>
      <xdr:rowOff>0</xdr:rowOff>
    </xdr:from>
    <xdr:to>
      <xdr:col>18</xdr:col>
      <xdr:colOff>0</xdr:colOff>
      <xdr:row>121</xdr:row>
      <xdr:rowOff>38100</xdr:rowOff>
    </xdr:to>
    <xdr:sp>
      <xdr:nvSpPr>
        <xdr:cNvPr id="14" name="Rectangle 18"/>
        <xdr:cNvSpPr>
          <a:spLocks/>
        </xdr:cNvSpPr>
      </xdr:nvSpPr>
      <xdr:spPr>
        <a:xfrm>
          <a:off x="200025" y="21850350"/>
          <a:ext cx="6934200" cy="1419225"/>
        </a:xfrm>
        <a:prstGeom prst="rect">
          <a:avLst/>
        </a:prstGeom>
        <a:solidFill>
          <a:srgbClr val="FFFFFF"/>
        </a:solidFill>
        <a:ln w="9525" cmpd="sng">
          <a:noFill/>
        </a:ln>
      </xdr:spPr>
      <xdr:txBody>
        <a:bodyPr vertOverflow="clip" wrap="square"/>
        <a:p>
          <a:pPr algn="just">
            <a:defRPr/>
          </a:pPr>
          <a:r>
            <a:rPr lang="en-US" cap="none" sz="1200" b="0" i="0" u="none" baseline="0"/>
            <a:t>For the current quarter the Group recorded a higher revenue of RM40.67 million against RM36.24 million in the preceding year's corresponding quarter.  The increase is mainly due to a higher sales volume and higher selling price which also contributed to a higher Group pre-tax profit.  The Group pre-tax profit recorded for the current quarter was RM2.72 million against RM2.34 million in the preceding year's corresponding quarter.
For the financial year todate the Group revenue recorded was RM81.5 million as compared to RM65.39 million last year.  Group pre-tax profit increased from RM2.1 million to RM5.6 million.</a:t>
          </a:r>
        </a:p>
      </xdr:txBody>
    </xdr:sp>
    <xdr:clientData/>
  </xdr:twoCellAnchor>
  <xdr:twoCellAnchor>
    <xdr:from>
      <xdr:col>1</xdr:col>
      <xdr:colOff>9525</xdr:colOff>
      <xdr:row>75</xdr:row>
      <xdr:rowOff>9525</xdr:rowOff>
    </xdr:from>
    <xdr:to>
      <xdr:col>17</xdr:col>
      <xdr:colOff>762000</xdr:colOff>
      <xdr:row>77</xdr:row>
      <xdr:rowOff>57150</xdr:rowOff>
    </xdr:to>
    <xdr:sp>
      <xdr:nvSpPr>
        <xdr:cNvPr id="15" name="Rectangle 19"/>
        <xdr:cNvSpPr>
          <a:spLocks/>
        </xdr:cNvSpPr>
      </xdr:nvSpPr>
      <xdr:spPr>
        <a:xfrm>
          <a:off x="209550" y="14354175"/>
          <a:ext cx="6886575" cy="447675"/>
        </a:xfrm>
        <a:prstGeom prst="rect">
          <a:avLst/>
        </a:prstGeom>
        <a:solidFill>
          <a:srgbClr val="FFFFFF"/>
        </a:solidFill>
        <a:ln w="9525" cmpd="sng">
          <a:noFill/>
        </a:ln>
      </xdr:spPr>
      <xdr:txBody>
        <a:bodyPr vertOverflow="clip" wrap="square"/>
        <a:p>
          <a:pPr algn="l">
            <a:defRPr/>
          </a:pPr>
          <a:r>
            <a:rPr lang="en-US" cap="none" sz="1200" b="0" i="0" u="none" baseline="0"/>
            <a:t>The valuation of property, plant and equipments have been brought forward without amendment from the previous annual financial statements.</a:t>
          </a:r>
        </a:p>
      </xdr:txBody>
    </xdr:sp>
    <xdr:clientData/>
  </xdr:twoCellAnchor>
  <xdr:twoCellAnchor>
    <xdr:from>
      <xdr:col>1</xdr:col>
      <xdr:colOff>0</xdr:colOff>
      <xdr:row>81</xdr:row>
      <xdr:rowOff>19050</xdr:rowOff>
    </xdr:from>
    <xdr:to>
      <xdr:col>17</xdr:col>
      <xdr:colOff>762000</xdr:colOff>
      <xdr:row>82</xdr:row>
      <xdr:rowOff>66675</xdr:rowOff>
    </xdr:to>
    <xdr:sp>
      <xdr:nvSpPr>
        <xdr:cNvPr id="16" name="Rectangle 20"/>
        <xdr:cNvSpPr>
          <a:spLocks/>
        </xdr:cNvSpPr>
      </xdr:nvSpPr>
      <xdr:spPr>
        <a:xfrm>
          <a:off x="200025" y="15554325"/>
          <a:ext cx="6896100" cy="238125"/>
        </a:xfrm>
        <a:prstGeom prst="rect">
          <a:avLst/>
        </a:prstGeom>
        <a:solidFill>
          <a:srgbClr val="FFFFFF"/>
        </a:solidFill>
        <a:ln w="9525" cmpd="sng">
          <a:noFill/>
        </a:ln>
      </xdr:spPr>
      <xdr:txBody>
        <a:bodyPr vertOverflow="clip" wrap="square"/>
        <a:p>
          <a:pPr algn="l">
            <a:defRPr/>
          </a:pPr>
          <a:r>
            <a:rPr lang="en-US" cap="none" sz="1200" b="0" i="0" u="none" baseline="0"/>
            <a:t>As at the date of this report, there were no material events subsequent to the balance sheet date.</a:t>
          </a:r>
        </a:p>
      </xdr:txBody>
    </xdr:sp>
    <xdr:clientData/>
  </xdr:twoCellAnchor>
  <xdr:twoCellAnchor>
    <xdr:from>
      <xdr:col>1</xdr:col>
      <xdr:colOff>0</xdr:colOff>
      <xdr:row>104</xdr:row>
      <xdr:rowOff>0</xdr:rowOff>
    </xdr:from>
    <xdr:to>
      <xdr:col>18</xdr:col>
      <xdr:colOff>0</xdr:colOff>
      <xdr:row>106</xdr:row>
      <xdr:rowOff>47625</xdr:rowOff>
    </xdr:to>
    <xdr:sp>
      <xdr:nvSpPr>
        <xdr:cNvPr id="17" name="Rectangle 21"/>
        <xdr:cNvSpPr>
          <a:spLocks/>
        </xdr:cNvSpPr>
      </xdr:nvSpPr>
      <xdr:spPr>
        <a:xfrm>
          <a:off x="200025" y="19945350"/>
          <a:ext cx="6934200" cy="400050"/>
        </a:xfrm>
        <a:prstGeom prst="rect">
          <a:avLst/>
        </a:prstGeom>
        <a:solidFill>
          <a:srgbClr val="FFFFFF"/>
        </a:solidFill>
        <a:ln w="9525" cmpd="sng">
          <a:noFill/>
        </a:ln>
      </xdr:spPr>
      <xdr:txBody>
        <a:bodyPr vertOverflow="clip" wrap="square"/>
        <a:p>
          <a:pPr algn="just">
            <a:defRPr/>
          </a:pPr>
          <a:r>
            <a:rPr lang="en-US" cap="none" sz="1200" b="0" i="0" u="none" baseline="0"/>
            <a:t>There were no changes in the contingent liabilities or assets of the Group since the last annual balance sheet date to this quarter balance sheet date.</a:t>
          </a:r>
        </a:p>
      </xdr:txBody>
    </xdr:sp>
    <xdr:clientData/>
  </xdr:twoCellAnchor>
  <xdr:twoCellAnchor>
    <xdr:from>
      <xdr:col>1</xdr:col>
      <xdr:colOff>0</xdr:colOff>
      <xdr:row>217</xdr:row>
      <xdr:rowOff>0</xdr:rowOff>
    </xdr:from>
    <xdr:to>
      <xdr:col>18</xdr:col>
      <xdr:colOff>0</xdr:colOff>
      <xdr:row>218</xdr:row>
      <xdr:rowOff>95250</xdr:rowOff>
    </xdr:to>
    <xdr:sp>
      <xdr:nvSpPr>
        <xdr:cNvPr id="18" name="Rectangle 22"/>
        <xdr:cNvSpPr>
          <a:spLocks/>
        </xdr:cNvSpPr>
      </xdr:nvSpPr>
      <xdr:spPr>
        <a:xfrm>
          <a:off x="200025" y="41614725"/>
          <a:ext cx="6934200" cy="285750"/>
        </a:xfrm>
        <a:prstGeom prst="rect">
          <a:avLst/>
        </a:prstGeom>
        <a:solidFill>
          <a:srgbClr val="FFFFFF"/>
        </a:solidFill>
        <a:ln w="9525" cmpd="sng">
          <a:noFill/>
        </a:ln>
      </xdr:spPr>
      <xdr:txBody>
        <a:bodyPr vertOverflow="clip" wrap="square"/>
        <a:p>
          <a:pPr algn="l">
            <a:defRPr/>
          </a:pPr>
          <a:r>
            <a:rPr lang="en-US" cap="none" sz="1200" b="0" i="0" u="none" baseline="0"/>
            <a:t>The Group does not have any financial instrument with off balance sheet risk as at the date of this quarterly report. </a:t>
          </a:r>
        </a:p>
      </xdr:txBody>
    </xdr:sp>
    <xdr:clientData/>
  </xdr:twoCellAnchor>
  <xdr:twoCellAnchor>
    <xdr:from>
      <xdr:col>1</xdr:col>
      <xdr:colOff>0</xdr:colOff>
      <xdr:row>22</xdr:row>
      <xdr:rowOff>9525</xdr:rowOff>
    </xdr:from>
    <xdr:to>
      <xdr:col>18</xdr:col>
      <xdr:colOff>0</xdr:colOff>
      <xdr:row>23</xdr:row>
      <xdr:rowOff>161925</xdr:rowOff>
    </xdr:to>
    <xdr:sp>
      <xdr:nvSpPr>
        <xdr:cNvPr id="19" name="Rectangle 23"/>
        <xdr:cNvSpPr>
          <a:spLocks/>
        </xdr:cNvSpPr>
      </xdr:nvSpPr>
      <xdr:spPr>
        <a:xfrm>
          <a:off x="200025" y="4133850"/>
          <a:ext cx="6934200" cy="342900"/>
        </a:xfrm>
        <a:prstGeom prst="rect">
          <a:avLst/>
        </a:prstGeom>
        <a:solidFill>
          <a:srgbClr val="FFFFFF"/>
        </a:solidFill>
        <a:ln w="9525" cmpd="sng">
          <a:noFill/>
        </a:ln>
      </xdr:spPr>
      <xdr:txBody>
        <a:bodyPr vertOverflow="clip" wrap="square"/>
        <a:p>
          <a:pPr algn="l">
            <a:defRPr/>
          </a:pPr>
          <a:r>
            <a:rPr lang="en-US" cap="none" sz="1200" b="0" i="0" u="none" baseline="0"/>
            <a:t>The Group's  operations are generally affected by the major festive seasons.</a:t>
          </a:r>
        </a:p>
      </xdr:txBody>
    </xdr:sp>
    <xdr:clientData/>
  </xdr:twoCellAnchor>
  <xdr:twoCellAnchor>
    <xdr:from>
      <xdr:col>1</xdr:col>
      <xdr:colOff>9525</xdr:colOff>
      <xdr:row>27</xdr:row>
      <xdr:rowOff>19050</xdr:rowOff>
    </xdr:from>
    <xdr:to>
      <xdr:col>18</xdr:col>
      <xdr:colOff>0</xdr:colOff>
      <xdr:row>29</xdr:row>
      <xdr:rowOff>95250</xdr:rowOff>
    </xdr:to>
    <xdr:sp>
      <xdr:nvSpPr>
        <xdr:cNvPr id="20" name="Rectangle 25"/>
        <xdr:cNvSpPr>
          <a:spLocks/>
        </xdr:cNvSpPr>
      </xdr:nvSpPr>
      <xdr:spPr>
        <a:xfrm>
          <a:off x="209550" y="5105400"/>
          <a:ext cx="6924675" cy="457200"/>
        </a:xfrm>
        <a:prstGeom prst="rect">
          <a:avLst/>
        </a:prstGeom>
        <a:solidFill>
          <a:srgbClr val="FFFFFF"/>
        </a:solidFill>
        <a:ln w="9525" cmpd="sng">
          <a:noFill/>
        </a:ln>
      </xdr:spPr>
      <xdr:txBody>
        <a:bodyPr vertOverflow="clip" wrap="square"/>
        <a:p>
          <a:pPr algn="just">
            <a:defRPr/>
          </a:pPr>
          <a:r>
            <a:rPr lang="en-US" cap="none" sz="1200" b="0" i="0" u="none" baseline="0"/>
            <a:t>There were no material unusual items affecting assets, liabilities, equity, net income, or cashflows of the Group for the quarter ended 31 July  2005.</a:t>
          </a:r>
        </a:p>
      </xdr:txBody>
    </xdr:sp>
    <xdr:clientData/>
  </xdr:twoCellAnchor>
  <xdr:twoCellAnchor>
    <xdr:from>
      <xdr:col>1</xdr:col>
      <xdr:colOff>0</xdr:colOff>
      <xdr:row>162</xdr:row>
      <xdr:rowOff>190500</xdr:rowOff>
    </xdr:from>
    <xdr:to>
      <xdr:col>18</xdr:col>
      <xdr:colOff>0</xdr:colOff>
      <xdr:row>165</xdr:row>
      <xdr:rowOff>19050</xdr:rowOff>
    </xdr:to>
    <xdr:sp>
      <xdr:nvSpPr>
        <xdr:cNvPr id="21" name="Rectangle 26"/>
        <xdr:cNvSpPr>
          <a:spLocks/>
        </xdr:cNvSpPr>
      </xdr:nvSpPr>
      <xdr:spPr>
        <a:xfrm>
          <a:off x="200025" y="31041975"/>
          <a:ext cx="6934200" cy="400050"/>
        </a:xfrm>
        <a:prstGeom prst="rect">
          <a:avLst/>
        </a:prstGeom>
        <a:solidFill>
          <a:srgbClr val="FFFFFF"/>
        </a:solidFill>
        <a:ln w="9525" cmpd="sng">
          <a:noFill/>
        </a:ln>
      </xdr:spPr>
      <xdr:txBody>
        <a:bodyPr vertOverflow="clip" wrap="square"/>
        <a:p>
          <a:pPr algn="l">
            <a:defRPr/>
          </a:pPr>
          <a:r>
            <a:rPr lang="en-US" cap="none" sz="1200" b="0" i="0" u="none" baseline="0"/>
            <a:t>a)  There were no purchases or sales of quoted securities for the current quarter and financial year to date.
b)  There were no investments in quoted securities as at the end of the financial period under review.</a:t>
          </a:r>
          <a:r>
            <a:rPr lang="en-US" cap="none" sz="1200" b="0" i="0" u="none" baseline="0"/>
            <a:t>
</a:t>
          </a:r>
        </a:p>
      </xdr:txBody>
    </xdr:sp>
    <xdr:clientData/>
  </xdr:twoCellAnchor>
  <xdr:twoCellAnchor>
    <xdr:from>
      <xdr:col>1</xdr:col>
      <xdr:colOff>0</xdr:colOff>
      <xdr:row>168</xdr:row>
      <xdr:rowOff>180975</xdr:rowOff>
    </xdr:from>
    <xdr:to>
      <xdr:col>17</xdr:col>
      <xdr:colOff>742950</xdr:colOff>
      <xdr:row>172</xdr:row>
      <xdr:rowOff>0</xdr:rowOff>
    </xdr:to>
    <xdr:sp>
      <xdr:nvSpPr>
        <xdr:cNvPr id="22" name="Rectangle 27"/>
        <xdr:cNvSpPr>
          <a:spLocks/>
        </xdr:cNvSpPr>
      </xdr:nvSpPr>
      <xdr:spPr>
        <a:xfrm>
          <a:off x="200025" y="32184975"/>
          <a:ext cx="6877050" cy="619125"/>
        </a:xfrm>
        <a:prstGeom prst="rect">
          <a:avLst/>
        </a:prstGeom>
        <a:solidFill>
          <a:srgbClr val="FFFFFF"/>
        </a:solidFill>
        <a:ln w="9525" cmpd="sng">
          <a:noFill/>
        </a:ln>
      </xdr:spPr>
      <xdr:txBody>
        <a:bodyPr vertOverflow="clip" wrap="square"/>
        <a:p>
          <a:pPr algn="l">
            <a:defRPr/>
          </a:pPr>
          <a:r>
            <a:rPr lang="en-US" cap="none" sz="1200" b="1" i="0" u="none" baseline="0"/>
            <a:t>a)         PROPOSED AMENDMENTS TO THE EXISTING BYE-LAWS GOVERNING THE EMPLOYEES' SHARE OPTION SCHEME ("ESOS") OF SIB ("PROPOSED BYE-LAWS AMENDMENTS")</a:t>
          </a:r>
        </a:p>
      </xdr:txBody>
    </xdr:sp>
    <xdr:clientData/>
  </xdr:twoCellAnchor>
  <xdr:twoCellAnchor>
    <xdr:from>
      <xdr:col>0</xdr:col>
      <xdr:colOff>161925</xdr:colOff>
      <xdr:row>171</xdr:row>
      <xdr:rowOff>133350</xdr:rowOff>
    </xdr:from>
    <xdr:to>
      <xdr:col>18</xdr:col>
      <xdr:colOff>0</xdr:colOff>
      <xdr:row>175</xdr:row>
      <xdr:rowOff>76200</xdr:rowOff>
    </xdr:to>
    <xdr:sp>
      <xdr:nvSpPr>
        <xdr:cNvPr id="23" name="Rectangle 28"/>
        <xdr:cNvSpPr>
          <a:spLocks/>
        </xdr:cNvSpPr>
      </xdr:nvSpPr>
      <xdr:spPr>
        <a:xfrm>
          <a:off x="161925" y="32737425"/>
          <a:ext cx="6972300" cy="742950"/>
        </a:xfrm>
        <a:prstGeom prst="rect">
          <a:avLst/>
        </a:prstGeom>
        <a:solidFill>
          <a:srgbClr val="FFFFFF"/>
        </a:solidFill>
        <a:ln w="9525" cmpd="sng">
          <a:noFill/>
        </a:ln>
      </xdr:spPr>
      <xdr:txBody>
        <a:bodyPr vertOverflow="clip" wrap="square"/>
        <a:p>
          <a:pPr algn="just">
            <a:defRPr/>
          </a:pPr>
          <a:r>
            <a:rPr lang="en-US" cap="none" sz="1200" b="0" i="0" u="none" baseline="0"/>
            <a:t>On 29 July 2005, the Company had obtained the approval of Bursa Malaysia Securities Berhad for the listing of such number of new ordinary shares of RM1-00 each representing up to 15% of the issued and paid up share capital of the Company to be issued pursuant to exercise of options under amended ESOS Bye Laws .</a:t>
          </a:r>
        </a:p>
      </xdr:txBody>
    </xdr:sp>
    <xdr:clientData/>
  </xdr:twoCellAnchor>
  <xdr:twoCellAnchor>
    <xdr:from>
      <xdr:col>1</xdr:col>
      <xdr:colOff>9525</xdr:colOff>
      <xdr:row>183</xdr:row>
      <xdr:rowOff>114300</xdr:rowOff>
    </xdr:from>
    <xdr:to>
      <xdr:col>18</xdr:col>
      <xdr:colOff>0</xdr:colOff>
      <xdr:row>186</xdr:row>
      <xdr:rowOff>133350</xdr:rowOff>
    </xdr:to>
    <xdr:sp>
      <xdr:nvSpPr>
        <xdr:cNvPr id="24" name="Rectangle 29"/>
        <xdr:cNvSpPr>
          <a:spLocks/>
        </xdr:cNvSpPr>
      </xdr:nvSpPr>
      <xdr:spPr>
        <a:xfrm>
          <a:off x="209550" y="35118675"/>
          <a:ext cx="6924675" cy="619125"/>
        </a:xfrm>
        <a:prstGeom prst="rect">
          <a:avLst/>
        </a:prstGeom>
        <a:solidFill>
          <a:srgbClr val="FFFFFF"/>
        </a:solidFill>
        <a:ln w="9525" cmpd="sng">
          <a:noFill/>
        </a:ln>
      </xdr:spPr>
      <xdr:txBody>
        <a:bodyPr vertOverflow="clip" wrap="square"/>
        <a:p>
          <a:pPr algn="just">
            <a:defRPr/>
          </a:pPr>
          <a:r>
            <a:rPr lang="en-US" cap="none" sz="1200" b="0" i="0" u="none" baseline="0"/>
            <a:t>
The proposed Acquisition was completed on 23 June 2005.</a:t>
          </a:r>
        </a:p>
      </xdr:txBody>
    </xdr:sp>
    <xdr:clientData/>
  </xdr:twoCellAnchor>
  <xdr:twoCellAnchor>
    <xdr:from>
      <xdr:col>1</xdr:col>
      <xdr:colOff>0</xdr:colOff>
      <xdr:row>177</xdr:row>
      <xdr:rowOff>0</xdr:rowOff>
    </xdr:from>
    <xdr:to>
      <xdr:col>17</xdr:col>
      <xdr:colOff>742950</xdr:colOff>
      <xdr:row>177</xdr:row>
      <xdr:rowOff>0</xdr:rowOff>
    </xdr:to>
    <xdr:sp>
      <xdr:nvSpPr>
        <xdr:cNvPr id="25" name="Rectangle 30"/>
        <xdr:cNvSpPr>
          <a:spLocks/>
        </xdr:cNvSpPr>
      </xdr:nvSpPr>
      <xdr:spPr>
        <a:xfrm>
          <a:off x="200025" y="33804225"/>
          <a:ext cx="68770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177</xdr:row>
      <xdr:rowOff>0</xdr:rowOff>
    </xdr:from>
    <xdr:to>
      <xdr:col>17</xdr:col>
      <xdr:colOff>742950</xdr:colOff>
      <xdr:row>177</xdr:row>
      <xdr:rowOff>0</xdr:rowOff>
    </xdr:to>
    <xdr:sp>
      <xdr:nvSpPr>
        <xdr:cNvPr id="26" name="Rectangle 31"/>
        <xdr:cNvSpPr>
          <a:spLocks/>
        </xdr:cNvSpPr>
      </xdr:nvSpPr>
      <xdr:spPr>
        <a:xfrm>
          <a:off x="200025" y="33804225"/>
          <a:ext cx="6877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18</xdr:col>
      <xdr:colOff>0</xdr:colOff>
      <xdr:row>162</xdr:row>
      <xdr:rowOff>0</xdr:rowOff>
    </xdr:from>
    <xdr:to>
      <xdr:col>32</xdr:col>
      <xdr:colOff>0</xdr:colOff>
      <xdr:row>162</xdr:row>
      <xdr:rowOff>0</xdr:rowOff>
    </xdr:to>
    <xdr:sp>
      <xdr:nvSpPr>
        <xdr:cNvPr id="27" name="Rectangle 33"/>
        <xdr:cNvSpPr>
          <a:spLocks/>
        </xdr:cNvSpPr>
      </xdr:nvSpPr>
      <xdr:spPr>
        <a:xfrm>
          <a:off x="7134225" y="30851475"/>
          <a:ext cx="8534400" cy="0"/>
        </a:xfrm>
        <a:prstGeom prst="rect">
          <a:avLst/>
        </a:prstGeom>
        <a:solidFill>
          <a:srgbClr val="FFFFFF"/>
        </a:solidFill>
        <a:ln w="9525" cmpd="sng">
          <a:noFill/>
        </a:ln>
      </xdr:spPr>
      <xdr:txBody>
        <a:bodyPr vertOverflow="clip" wrap="square"/>
        <a:p>
          <a:pPr algn="l">
            <a:defRPr/>
          </a:pPr>
          <a:r>
            <a:rPr lang="en-US" cap="none" sz="1200" b="0" i="0" u="none" baseline="0"/>
            <a:t>As at the date hereof, the joint venture company has not been incorporated but negotiations between the parties is still ongoing.
</a:t>
          </a:r>
        </a:p>
      </xdr:txBody>
    </xdr:sp>
    <xdr:clientData/>
  </xdr:twoCellAnchor>
  <xdr:twoCellAnchor>
    <xdr:from>
      <xdr:col>1</xdr:col>
      <xdr:colOff>9525</xdr:colOff>
      <xdr:row>192</xdr:row>
      <xdr:rowOff>0</xdr:rowOff>
    </xdr:from>
    <xdr:to>
      <xdr:col>18</xdr:col>
      <xdr:colOff>0</xdr:colOff>
      <xdr:row>192</xdr:row>
      <xdr:rowOff>0</xdr:rowOff>
    </xdr:to>
    <xdr:sp>
      <xdr:nvSpPr>
        <xdr:cNvPr id="28" name="Rectangle 35"/>
        <xdr:cNvSpPr>
          <a:spLocks/>
        </xdr:cNvSpPr>
      </xdr:nvSpPr>
      <xdr:spPr>
        <a:xfrm>
          <a:off x="209550" y="36804600"/>
          <a:ext cx="6924675" cy="0"/>
        </a:xfrm>
        <a:prstGeom prst="rect">
          <a:avLst/>
        </a:prstGeom>
        <a:solidFill>
          <a:srgbClr val="FFFFFF"/>
        </a:solidFill>
        <a:ln w="9525" cmpd="sng">
          <a:noFill/>
        </a:ln>
      </xdr:spPr>
      <xdr:txBody>
        <a:bodyPr vertOverflow="clip" wrap="square"/>
        <a:p>
          <a:pPr algn="l">
            <a:defRPr/>
          </a:pPr>
          <a:r>
            <a:rPr lang="en-US" cap="none" sz="1200" b="0" i="0" u="none" baseline="0"/>
            <a:t>As at to date hereof, SIB has not transferred all the relevant equipments to the joint venture company.</a:t>
          </a:r>
        </a:p>
      </xdr:txBody>
    </xdr:sp>
    <xdr:clientData/>
  </xdr:twoCellAnchor>
  <xdr:twoCellAnchor>
    <xdr:from>
      <xdr:col>19</xdr:col>
      <xdr:colOff>28575</xdr:colOff>
      <xdr:row>163</xdr:row>
      <xdr:rowOff>66675</xdr:rowOff>
    </xdr:from>
    <xdr:to>
      <xdr:col>33</xdr:col>
      <xdr:colOff>38100</xdr:colOff>
      <xdr:row>163</xdr:row>
      <xdr:rowOff>171450</xdr:rowOff>
    </xdr:to>
    <xdr:sp>
      <xdr:nvSpPr>
        <xdr:cNvPr id="29" name="TextBox 49"/>
        <xdr:cNvSpPr txBox="1">
          <a:spLocks noChangeArrowheads="1"/>
        </xdr:cNvSpPr>
      </xdr:nvSpPr>
      <xdr:spPr>
        <a:xfrm>
          <a:off x="7772400" y="31108650"/>
          <a:ext cx="8543925" cy="104775"/>
        </a:xfrm>
        <a:prstGeom prst="rect">
          <a:avLst/>
        </a:prstGeom>
        <a:solidFill>
          <a:srgbClr val="FFFFFF"/>
        </a:solidFill>
        <a:ln w="9525" cmpd="sng">
          <a:noFill/>
        </a:ln>
      </xdr:spPr>
      <xdr:txBody>
        <a:bodyPr vertOverflow="clip" wrap="square"/>
        <a:p>
          <a:pPr algn="just">
            <a:defRPr/>
          </a:pPr>
          <a:r>
            <a:rPr lang="en-US" cap="none" sz="1200" b="0" i="0" u="none" baseline="0"/>
            <a:t>
</a:t>
          </a:r>
        </a:p>
      </xdr:txBody>
    </xdr:sp>
    <xdr:clientData/>
  </xdr:twoCellAnchor>
  <xdr:twoCellAnchor>
    <xdr:from>
      <xdr:col>1</xdr:col>
      <xdr:colOff>0</xdr:colOff>
      <xdr:row>227</xdr:row>
      <xdr:rowOff>0</xdr:rowOff>
    </xdr:from>
    <xdr:to>
      <xdr:col>18</xdr:col>
      <xdr:colOff>0</xdr:colOff>
      <xdr:row>228</xdr:row>
      <xdr:rowOff>133350</xdr:rowOff>
    </xdr:to>
    <xdr:sp>
      <xdr:nvSpPr>
        <xdr:cNvPr id="30" name="Rectangle 51"/>
        <xdr:cNvSpPr>
          <a:spLocks/>
        </xdr:cNvSpPr>
      </xdr:nvSpPr>
      <xdr:spPr>
        <a:xfrm>
          <a:off x="200025" y="43462575"/>
          <a:ext cx="6934200" cy="323850"/>
        </a:xfrm>
        <a:prstGeom prst="rect">
          <a:avLst/>
        </a:prstGeom>
        <a:solidFill>
          <a:srgbClr val="FFFFFF"/>
        </a:solidFill>
        <a:ln w="9525" cmpd="sng">
          <a:noFill/>
        </a:ln>
      </xdr:spPr>
      <xdr:txBody>
        <a:bodyPr vertOverflow="clip" wrap="square"/>
        <a:p>
          <a:pPr algn="just">
            <a:defRPr/>
          </a:pPr>
          <a:r>
            <a:rPr lang="en-US" cap="none" sz="1200" b="0" i="0" u="none" baseline="0"/>
            <a:t> The Board of Directors did not recommend any dividend payment for the current quarter.</a:t>
          </a:r>
        </a:p>
      </xdr:txBody>
    </xdr:sp>
    <xdr:clientData/>
  </xdr:twoCellAnchor>
  <xdr:twoCellAnchor>
    <xdr:from>
      <xdr:col>18</xdr:col>
      <xdr:colOff>0</xdr:colOff>
      <xdr:row>137</xdr:row>
      <xdr:rowOff>85725</xdr:rowOff>
    </xdr:from>
    <xdr:to>
      <xdr:col>18</xdr:col>
      <xdr:colOff>0</xdr:colOff>
      <xdr:row>143</xdr:row>
      <xdr:rowOff>133350</xdr:rowOff>
    </xdr:to>
    <xdr:sp>
      <xdr:nvSpPr>
        <xdr:cNvPr id="31" name="Line 52"/>
        <xdr:cNvSpPr>
          <a:spLocks/>
        </xdr:cNvSpPr>
      </xdr:nvSpPr>
      <xdr:spPr>
        <a:xfrm flipH="1" flipV="1">
          <a:off x="7134225" y="26222325"/>
          <a:ext cx="0" cy="10953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137</xdr:row>
      <xdr:rowOff>76200</xdr:rowOff>
    </xdr:from>
    <xdr:to>
      <xdr:col>18</xdr:col>
      <xdr:colOff>0</xdr:colOff>
      <xdr:row>142</xdr:row>
      <xdr:rowOff>38100</xdr:rowOff>
    </xdr:to>
    <xdr:sp>
      <xdr:nvSpPr>
        <xdr:cNvPr id="32" name="Line 53"/>
        <xdr:cNvSpPr>
          <a:spLocks/>
        </xdr:cNvSpPr>
      </xdr:nvSpPr>
      <xdr:spPr>
        <a:xfrm>
          <a:off x="7134225" y="26222325"/>
          <a:ext cx="0" cy="800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390525</xdr:colOff>
      <xdr:row>48</xdr:row>
      <xdr:rowOff>123825</xdr:rowOff>
    </xdr:from>
    <xdr:to>
      <xdr:col>17</xdr:col>
      <xdr:colOff>619125</xdr:colOff>
      <xdr:row>48</xdr:row>
      <xdr:rowOff>133350</xdr:rowOff>
    </xdr:to>
    <xdr:sp>
      <xdr:nvSpPr>
        <xdr:cNvPr id="33" name="Line 54"/>
        <xdr:cNvSpPr>
          <a:spLocks/>
        </xdr:cNvSpPr>
      </xdr:nvSpPr>
      <xdr:spPr>
        <a:xfrm>
          <a:off x="5238750" y="9239250"/>
          <a:ext cx="1714500"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295275</xdr:colOff>
      <xdr:row>48</xdr:row>
      <xdr:rowOff>114300</xdr:rowOff>
    </xdr:from>
    <xdr:to>
      <xdr:col>17</xdr:col>
      <xdr:colOff>619125</xdr:colOff>
      <xdr:row>48</xdr:row>
      <xdr:rowOff>114300</xdr:rowOff>
    </xdr:to>
    <xdr:sp>
      <xdr:nvSpPr>
        <xdr:cNvPr id="34" name="Line 55"/>
        <xdr:cNvSpPr>
          <a:spLocks/>
        </xdr:cNvSpPr>
      </xdr:nvSpPr>
      <xdr:spPr>
        <a:xfrm>
          <a:off x="5143500" y="9229725"/>
          <a:ext cx="18097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48</xdr:row>
      <xdr:rowOff>133350</xdr:rowOff>
    </xdr:from>
    <xdr:to>
      <xdr:col>6</xdr:col>
      <xdr:colOff>114300</xdr:colOff>
      <xdr:row>48</xdr:row>
      <xdr:rowOff>133350</xdr:rowOff>
    </xdr:to>
    <xdr:sp>
      <xdr:nvSpPr>
        <xdr:cNvPr id="35" name="Line 56"/>
        <xdr:cNvSpPr>
          <a:spLocks/>
        </xdr:cNvSpPr>
      </xdr:nvSpPr>
      <xdr:spPr>
        <a:xfrm flipH="1">
          <a:off x="1885950" y="9248775"/>
          <a:ext cx="16097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91</xdr:row>
      <xdr:rowOff>114300</xdr:rowOff>
    </xdr:from>
    <xdr:to>
      <xdr:col>17</xdr:col>
      <xdr:colOff>590550</xdr:colOff>
      <xdr:row>101</xdr:row>
      <xdr:rowOff>85725</xdr:rowOff>
    </xdr:to>
    <xdr:sp>
      <xdr:nvSpPr>
        <xdr:cNvPr id="36" name="Rectangle 57"/>
        <xdr:cNvSpPr>
          <a:spLocks/>
        </xdr:cNvSpPr>
      </xdr:nvSpPr>
      <xdr:spPr>
        <a:xfrm>
          <a:off x="190500" y="17564100"/>
          <a:ext cx="6734175" cy="1876425"/>
        </a:xfrm>
        <a:prstGeom prst="rect">
          <a:avLst/>
        </a:prstGeom>
        <a:solidFill>
          <a:srgbClr val="FFFFFF"/>
        </a:solidFill>
        <a:ln w="9525" cmpd="sng">
          <a:noFill/>
        </a:ln>
      </xdr:spPr>
      <xdr:txBody>
        <a:bodyPr vertOverflow="clip" wrap="square"/>
        <a:p>
          <a:pPr algn="l">
            <a:defRPr/>
          </a:pPr>
          <a:r>
            <a:rPr lang="en-US" cap="none" sz="1200" b="0" i="0" u="none" baseline="0"/>
            <a:t>The proposed acquisition of the Butt-Weld Fittings Business of Schulz (Manufacturing) Sdn Bhd (Schulz) by Sapura-Schulz Hydroforming Sdn Bhd (formerly known as Sumimata Sdn Bhd) a wholly owned subsidiary of the Company for RM50 million was completed on 23 June 2005.
The consideration was satisfied by RM14 million cash and the issuance of 7,894,737 new SIB ordinary shares of RM1.00 each at an issue price of RM1.27 each and the issuance of 8,000,000 new Sapura-Schulz Hydroforming Sdn Bhd shares of RM1.00 each at an issue price of RM3.25 per share.
Upon the completion, Sapura-Schulz Hydroforming Sdn Bhd is now a 75% subsidiary of the Company.
</a:t>
          </a:r>
        </a:p>
      </xdr:txBody>
    </xdr:sp>
    <xdr:clientData/>
  </xdr:twoCellAnchor>
  <xdr:twoCellAnchor>
    <xdr:from>
      <xdr:col>18</xdr:col>
      <xdr:colOff>0</xdr:colOff>
      <xdr:row>87</xdr:row>
      <xdr:rowOff>66675</xdr:rowOff>
    </xdr:from>
    <xdr:to>
      <xdr:col>18</xdr:col>
      <xdr:colOff>0</xdr:colOff>
      <xdr:row>91</xdr:row>
      <xdr:rowOff>76200</xdr:rowOff>
    </xdr:to>
    <xdr:sp>
      <xdr:nvSpPr>
        <xdr:cNvPr id="37" name="Line 58"/>
        <xdr:cNvSpPr>
          <a:spLocks/>
        </xdr:cNvSpPr>
      </xdr:nvSpPr>
      <xdr:spPr>
        <a:xfrm flipH="1">
          <a:off x="7134225" y="16744950"/>
          <a:ext cx="0" cy="781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152400</xdr:colOff>
      <xdr:row>169</xdr:row>
      <xdr:rowOff>123825</xdr:rowOff>
    </xdr:from>
    <xdr:to>
      <xdr:col>33</xdr:col>
      <xdr:colOff>152400</xdr:colOff>
      <xdr:row>170</xdr:row>
      <xdr:rowOff>28575</xdr:rowOff>
    </xdr:to>
    <xdr:sp>
      <xdr:nvSpPr>
        <xdr:cNvPr id="38" name="Rectangle 59"/>
        <xdr:cNvSpPr>
          <a:spLocks/>
        </xdr:cNvSpPr>
      </xdr:nvSpPr>
      <xdr:spPr>
        <a:xfrm>
          <a:off x="7896225" y="32327850"/>
          <a:ext cx="8534400" cy="104775"/>
        </a:xfrm>
        <a:prstGeom prst="rect">
          <a:avLst/>
        </a:prstGeom>
        <a:solidFill>
          <a:srgbClr val="FFFFFF"/>
        </a:solidFill>
        <a:ln w="9525" cmpd="sng">
          <a:noFill/>
        </a:ln>
      </xdr:spPr>
      <xdr:txBody>
        <a:bodyPr vertOverflow="clip" wrap="square"/>
        <a:p>
          <a:pPr algn="l">
            <a:defRPr/>
          </a:pPr>
          <a:r>
            <a:rPr lang="en-US" cap="none" sz="1200" b="0" i="0" u="none" baseline="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4"/>
  <sheetViews>
    <sheetView workbookViewId="0" topLeftCell="A1">
      <selection activeCell="A2" sqref="A2"/>
    </sheetView>
  </sheetViews>
  <sheetFormatPr defaultColWidth="9.140625" defaultRowHeight="12.75"/>
  <cols>
    <col min="5" max="5" width="22.28125" style="0" customWidth="1"/>
    <col min="6" max="6" width="18.57421875" style="0" customWidth="1"/>
    <col min="10" max="10" width="9.7109375" style="0" bestFit="1" customWidth="1"/>
  </cols>
  <sheetData>
    <row r="1" ht="12.75">
      <c r="A1" t="s">
        <v>8</v>
      </c>
    </row>
    <row r="2" ht="12.75">
      <c r="A2" s="12">
        <v>38199</v>
      </c>
    </row>
    <row r="4" spans="1:8" ht="12.75">
      <c r="A4" t="s">
        <v>9</v>
      </c>
      <c r="H4" t="s">
        <v>10</v>
      </c>
    </row>
    <row r="6" spans="1:8" ht="12.75">
      <c r="A6" t="s">
        <v>11</v>
      </c>
      <c r="F6" s="2">
        <v>3054048.99</v>
      </c>
      <c r="H6" t="s">
        <v>12</v>
      </c>
    </row>
    <row r="8" spans="1:8" ht="12.75">
      <c r="A8" t="s">
        <v>13</v>
      </c>
      <c r="H8" s="11">
        <v>0</v>
      </c>
    </row>
    <row r="9" spans="4:6" ht="12.75">
      <c r="D9" s="1" t="s">
        <v>14</v>
      </c>
      <c r="E9" s="1" t="s">
        <v>15</v>
      </c>
      <c r="F9" s="1" t="s">
        <v>16</v>
      </c>
    </row>
    <row r="10" spans="1:6" ht="12.75">
      <c r="A10" t="s">
        <v>17</v>
      </c>
      <c r="D10" t="s">
        <v>57</v>
      </c>
      <c r="E10" s="2">
        <f>41668000+21627000</f>
        <v>63295000</v>
      </c>
      <c r="F10" t="s">
        <v>57</v>
      </c>
    </row>
    <row r="11" spans="1:6" ht="12.75">
      <c r="A11" t="s">
        <v>18</v>
      </c>
      <c r="D11" t="s">
        <v>57</v>
      </c>
      <c r="E11" s="2">
        <f>41668000+21627000</f>
        <v>63295000</v>
      </c>
      <c r="F11" s="2"/>
    </row>
    <row r="12" spans="1:6" ht="12.75">
      <c r="A12" t="s">
        <v>19</v>
      </c>
      <c r="D12" t="s">
        <v>57</v>
      </c>
      <c r="E12" s="2">
        <f>41668000+21627000</f>
        <v>63295000</v>
      </c>
      <c r="F12" s="2"/>
    </row>
    <row r="13" spans="1:6" ht="12.75">
      <c r="A13" t="s">
        <v>20</v>
      </c>
      <c r="D13" s="2">
        <v>6000</v>
      </c>
      <c r="E13" s="2">
        <f>41668000+21627000+6000</f>
        <v>63301000</v>
      </c>
      <c r="F13" s="2"/>
    </row>
    <row r="14" spans="1:6" ht="12.75">
      <c r="A14" t="s">
        <v>21</v>
      </c>
      <c r="D14" t="s">
        <v>57</v>
      </c>
      <c r="E14" s="2">
        <f>41668000+21627000+6000</f>
        <v>63301000</v>
      </c>
      <c r="F14" s="2">
        <f>E14/3</f>
        <v>21100333.333333332</v>
      </c>
    </row>
    <row r="15" spans="1:6" ht="12.75">
      <c r="A15" t="s">
        <v>22</v>
      </c>
      <c r="D15" s="10">
        <v>17000</v>
      </c>
      <c r="E15" s="2">
        <f>41668000+21627000+6000+17000</f>
        <v>63318000</v>
      </c>
      <c r="F15" s="2">
        <f>E15/3</f>
        <v>21106000</v>
      </c>
    </row>
    <row r="16" spans="1:6" ht="12.75">
      <c r="A16" t="s">
        <v>23</v>
      </c>
      <c r="D16" s="10">
        <v>211000</v>
      </c>
      <c r="E16" s="2">
        <f aca="true" t="shared" si="0" ref="E16:E22">41668000+21627000+6000+17000+211000</f>
        <v>63529000</v>
      </c>
      <c r="F16" s="2">
        <f>E16/3</f>
        <v>21176333.333333332</v>
      </c>
    </row>
    <row r="17" spans="1:6" ht="12.75">
      <c r="A17" t="s">
        <v>24</v>
      </c>
      <c r="D17" t="s">
        <v>57</v>
      </c>
      <c r="E17" s="2">
        <f t="shared" si="0"/>
        <v>63529000</v>
      </c>
      <c r="F17" t="s">
        <v>57</v>
      </c>
    </row>
    <row r="18" spans="1:6" ht="12.75">
      <c r="A18" t="s">
        <v>25</v>
      </c>
      <c r="D18" t="s">
        <v>57</v>
      </c>
      <c r="E18" s="2">
        <f t="shared" si="0"/>
        <v>63529000</v>
      </c>
      <c r="F18" t="s">
        <v>57</v>
      </c>
    </row>
    <row r="19" spans="1:6" ht="12.75">
      <c r="A19" t="s">
        <v>26</v>
      </c>
      <c r="D19" t="s">
        <v>57</v>
      </c>
      <c r="E19" s="2">
        <f t="shared" si="0"/>
        <v>63529000</v>
      </c>
      <c r="F19" t="s">
        <v>57</v>
      </c>
    </row>
    <row r="20" spans="1:6" ht="12.75">
      <c r="A20" t="s">
        <v>27</v>
      </c>
      <c r="D20" t="s">
        <v>57</v>
      </c>
      <c r="E20" s="2">
        <f t="shared" si="0"/>
        <v>63529000</v>
      </c>
      <c r="F20" t="s">
        <v>57</v>
      </c>
    </row>
    <row r="21" spans="1:6" ht="12.75">
      <c r="A21" t="s">
        <v>28</v>
      </c>
      <c r="D21" t="s">
        <v>57</v>
      </c>
      <c r="E21" s="2">
        <f t="shared" si="0"/>
        <v>63529000</v>
      </c>
      <c r="F21" t="s">
        <v>57</v>
      </c>
    </row>
    <row r="22" spans="1:10" ht="12.75">
      <c r="A22" t="s">
        <v>29</v>
      </c>
      <c r="D22" t="s">
        <v>57</v>
      </c>
      <c r="E22" s="2">
        <f t="shared" si="0"/>
        <v>63529000</v>
      </c>
      <c r="F22" t="s">
        <v>57</v>
      </c>
      <c r="J22" s="2">
        <f>+E22-64881000</f>
        <v>-1352000</v>
      </c>
    </row>
    <row r="23" spans="4:8" ht="13.5" thickBot="1">
      <c r="D23" s="96">
        <f>SUM(D10:D22)</f>
        <v>234000</v>
      </c>
      <c r="E23" s="96">
        <f>SUM(E10:E22)</f>
        <v>824508000</v>
      </c>
      <c r="F23" s="96">
        <f>SUM(F10:F22)</f>
        <v>63382666.66666666</v>
      </c>
      <c r="H23" t="s">
        <v>30</v>
      </c>
    </row>
    <row r="24" ht="13.5" thickTop="1"/>
    <row r="25" spans="1:8" ht="12.75">
      <c r="A25" t="s">
        <v>31</v>
      </c>
      <c r="F25">
        <v>1.44</v>
      </c>
      <c r="H25" t="s">
        <v>136</v>
      </c>
    </row>
    <row r="27" ht="12.75">
      <c r="A27" t="s">
        <v>32</v>
      </c>
    </row>
    <row r="28" spans="4:6" ht="12.75">
      <c r="D28" t="s">
        <v>14</v>
      </c>
      <c r="E28" t="s">
        <v>33</v>
      </c>
      <c r="F28" t="s">
        <v>16</v>
      </c>
    </row>
    <row r="29" spans="1:6" ht="12.75">
      <c r="A29" t="s">
        <v>34</v>
      </c>
      <c r="D29" s="2">
        <v>2246000</v>
      </c>
      <c r="E29" t="s">
        <v>57</v>
      </c>
      <c r="F29" s="2"/>
    </row>
    <row r="30" spans="1:6" ht="12.75">
      <c r="A30" t="s">
        <v>35</v>
      </c>
      <c r="D30">
        <v>0</v>
      </c>
      <c r="E30" t="s">
        <v>57</v>
      </c>
      <c r="F30" s="5">
        <f>D30*0/3</f>
        <v>0</v>
      </c>
    </row>
    <row r="31" spans="1:6" ht="12.75">
      <c r="A31" t="s">
        <v>36</v>
      </c>
      <c r="D31">
        <v>0</v>
      </c>
      <c r="E31" t="s">
        <v>57</v>
      </c>
      <c r="F31" s="5">
        <f>D31*0/3</f>
        <v>0</v>
      </c>
    </row>
    <row r="32" spans="1:6" ht="12.75">
      <c r="A32" t="s">
        <v>37</v>
      </c>
      <c r="D32" s="2">
        <v>-6000</v>
      </c>
      <c r="E32" s="2">
        <v>-6000</v>
      </c>
      <c r="F32" s="5">
        <f>D29+D32</f>
        <v>2240000</v>
      </c>
    </row>
    <row r="33" spans="1:6" ht="12.75">
      <c r="A33" t="s">
        <v>38</v>
      </c>
      <c r="D33" t="s">
        <v>57</v>
      </c>
      <c r="E33" s="2">
        <v>-6000</v>
      </c>
      <c r="F33" s="5">
        <v>0</v>
      </c>
    </row>
    <row r="34" spans="1:6" ht="12.75">
      <c r="A34" t="s">
        <v>39</v>
      </c>
      <c r="D34">
        <v>-17000</v>
      </c>
      <c r="E34" s="2">
        <f>-6000-17000</f>
        <v>-23000</v>
      </c>
      <c r="F34" s="5">
        <f>D34*1/3</f>
        <v>-5666.666666666667</v>
      </c>
    </row>
    <row r="35" spans="1:6" ht="12.75">
      <c r="A35" t="s">
        <v>40</v>
      </c>
      <c r="D35">
        <v>-211000</v>
      </c>
      <c r="E35" s="2">
        <f>-6000-211000</f>
        <v>-217000</v>
      </c>
      <c r="F35" s="5">
        <f>D35*0/6</f>
        <v>0</v>
      </c>
    </row>
    <row r="36" spans="1:6" ht="12.75">
      <c r="A36" t="s">
        <v>41</v>
      </c>
      <c r="D36" t="s">
        <v>57</v>
      </c>
      <c r="E36" s="2">
        <v>-6000</v>
      </c>
      <c r="F36" s="5">
        <v>0</v>
      </c>
    </row>
    <row r="37" spans="1:6" ht="12.75">
      <c r="A37" t="s">
        <v>42</v>
      </c>
      <c r="D37" t="s">
        <v>57</v>
      </c>
      <c r="E37" s="2">
        <v>-6000</v>
      </c>
      <c r="F37" s="5">
        <v>0</v>
      </c>
    </row>
    <row r="38" spans="1:6" ht="12.75">
      <c r="A38" t="s">
        <v>43</v>
      </c>
      <c r="D38" t="s">
        <v>57</v>
      </c>
      <c r="E38" s="2">
        <v>-6000</v>
      </c>
      <c r="F38" s="5">
        <v>0</v>
      </c>
    </row>
    <row r="39" spans="1:6" ht="12.75">
      <c r="A39" t="s">
        <v>44</v>
      </c>
      <c r="D39" t="s">
        <v>57</v>
      </c>
      <c r="E39" s="2">
        <v>-6000</v>
      </c>
      <c r="F39" s="5">
        <v>0</v>
      </c>
    </row>
    <row r="40" spans="1:6" ht="12.75">
      <c r="A40" t="s">
        <v>45</v>
      </c>
      <c r="D40" t="s">
        <v>57</v>
      </c>
      <c r="E40" s="2">
        <v>-6000</v>
      </c>
      <c r="F40" s="5">
        <v>0</v>
      </c>
    </row>
    <row r="41" spans="1:6" ht="12.75">
      <c r="A41" t="s">
        <v>34</v>
      </c>
      <c r="D41" t="s">
        <v>57</v>
      </c>
      <c r="E41" s="2">
        <v>-6000</v>
      </c>
      <c r="F41" s="5">
        <v>0</v>
      </c>
    </row>
    <row r="42" spans="4:8" ht="13.5" thickBot="1">
      <c r="D42" s="2">
        <f>SUM(D29:D41)</f>
        <v>2012000</v>
      </c>
      <c r="F42" s="6">
        <f>SUM(F29:F41)</f>
        <v>2234333.3333333335</v>
      </c>
      <c r="H42" t="s">
        <v>46</v>
      </c>
    </row>
    <row r="43" ht="13.5" thickTop="1"/>
    <row r="44" spans="1:8" ht="12.75">
      <c r="A44" t="s">
        <v>47</v>
      </c>
      <c r="F44">
        <v>1.2</v>
      </c>
      <c r="H44" t="s">
        <v>48</v>
      </c>
    </row>
    <row r="46" spans="1:9" ht="12.75">
      <c r="A46" t="s">
        <v>49</v>
      </c>
      <c r="F46" s="7">
        <f>(F42*F44)/F25</f>
        <v>1861944.4444444445</v>
      </c>
      <c r="G46" s="3"/>
      <c r="H46" s="3" t="s">
        <v>50</v>
      </c>
      <c r="I46" s="4"/>
    </row>
    <row r="47" spans="6:9" ht="12.75">
      <c r="F47" s="7">
        <f>F42-F46</f>
        <v>372388.888888889</v>
      </c>
      <c r="G47" s="3"/>
      <c r="H47" s="3" t="s">
        <v>51</v>
      </c>
      <c r="I47" s="4"/>
    </row>
    <row r="48" spans="1:9" ht="12.75">
      <c r="A48" t="s">
        <v>52</v>
      </c>
      <c r="F48" s="7">
        <f>F23+F47</f>
        <v>63755055.555555545</v>
      </c>
      <c r="G48" s="3"/>
      <c r="H48" s="3" t="s">
        <v>53</v>
      </c>
      <c r="I48" s="4"/>
    </row>
    <row r="49" spans="6:9" ht="15">
      <c r="F49" s="3"/>
      <c r="G49" s="3"/>
      <c r="H49" s="3"/>
      <c r="I49" s="8"/>
    </row>
    <row r="50" spans="1:9" ht="12.75">
      <c r="A50" t="s">
        <v>58</v>
      </c>
      <c r="F50" s="3"/>
      <c r="G50" s="3"/>
      <c r="H50" s="3" t="s">
        <v>54</v>
      </c>
      <c r="I50" s="9">
        <f>(F6/F23)*100</f>
        <v>4.818429312956225</v>
      </c>
    </row>
    <row r="51" spans="6:9" ht="12.75">
      <c r="F51" s="3"/>
      <c r="G51" s="3"/>
      <c r="H51" s="3"/>
      <c r="I51" s="3"/>
    </row>
    <row r="52" spans="1:9" ht="12.75">
      <c r="A52" t="s">
        <v>59</v>
      </c>
      <c r="F52" s="3"/>
      <c r="G52" s="3"/>
      <c r="H52" s="3" t="s">
        <v>55</v>
      </c>
      <c r="I52" s="9">
        <f>(F6/(F23+F42-F46))*100</f>
        <v>4.790285199169392</v>
      </c>
    </row>
    <row r="54" ht="12.75">
      <c r="A54" t="s">
        <v>56</v>
      </c>
    </row>
  </sheetData>
  <printOptions/>
  <pageMargins left="0.75" right="0.75" top="1" bottom="1" header="0.5" footer="0.5"/>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AD258"/>
  <sheetViews>
    <sheetView tabSelected="1" view="pageBreakPreview" zoomScale="75" zoomScaleNormal="75" zoomScaleSheetLayoutView="75" workbookViewId="0" topLeftCell="A231">
      <selection activeCell="M256" sqref="M256"/>
    </sheetView>
  </sheetViews>
  <sheetFormatPr defaultColWidth="9.140625" defaultRowHeight="12.75"/>
  <cols>
    <col min="1" max="1" width="3.00390625" style="34" customWidth="1"/>
    <col min="2" max="2" width="23.57421875" style="14" customWidth="1"/>
    <col min="3" max="3" width="11.57421875" style="14" customWidth="1"/>
    <col min="4" max="4" width="0.9921875" style="14" customWidth="1"/>
    <col min="5" max="5" width="10.8515625" style="14" customWidth="1"/>
    <col min="6" max="6" width="0.71875" style="14" customWidth="1"/>
    <col min="7" max="7" width="11.28125" style="14" customWidth="1"/>
    <col min="8" max="8" width="0.71875" style="14" customWidth="1"/>
    <col min="9" max="9" width="9.28125" style="14" bestFit="1" customWidth="1"/>
    <col min="10" max="10" width="0.71875" style="14" customWidth="1"/>
    <col min="11" max="11" width="10.00390625" style="14" customWidth="1"/>
    <col min="12" max="12" width="0.9921875" style="14" customWidth="1"/>
    <col min="13" max="13" width="10.57421875" style="14" customWidth="1"/>
    <col min="14" max="14" width="0.13671875" style="14" hidden="1" customWidth="1"/>
    <col min="15" max="15" width="5.421875" style="14" hidden="1" customWidth="1"/>
    <col min="16" max="16" width="1.421875" style="14" hidden="1" customWidth="1"/>
    <col min="17" max="17" width="0.71875" style="14" customWidth="1"/>
    <col min="18" max="18" width="12.00390625" style="14" customWidth="1"/>
    <col min="19" max="16384" width="9.140625" style="14" customWidth="1"/>
  </cols>
  <sheetData>
    <row r="1" ht="15.75">
      <c r="A1" s="13" t="s">
        <v>143</v>
      </c>
    </row>
    <row r="2" ht="6" customHeight="1">
      <c r="A2" s="13"/>
    </row>
    <row r="3" ht="15.75">
      <c r="A3" s="32" t="s">
        <v>144</v>
      </c>
    </row>
    <row r="4" ht="15"/>
    <row r="5" spans="1:2" ht="15.75">
      <c r="A5" s="33" t="s">
        <v>61</v>
      </c>
      <c r="B5" s="13" t="s">
        <v>62</v>
      </c>
    </row>
    <row r="6" ht="15"/>
    <row r="7" ht="15"/>
    <row r="8" ht="15"/>
    <row r="9" ht="15"/>
    <row r="10" ht="15"/>
    <row r="11" ht="15"/>
    <row r="12" ht="15"/>
    <row r="13" ht="15"/>
    <row r="14" ht="15"/>
    <row r="15" spans="1:2" ht="15.75">
      <c r="A15" s="33" t="s">
        <v>63</v>
      </c>
      <c r="B15" s="13" t="s">
        <v>64</v>
      </c>
    </row>
    <row r="16" ht="15"/>
    <row r="17" ht="15"/>
    <row r="18" ht="15"/>
    <row r="19" ht="15"/>
    <row r="20" ht="15"/>
    <row r="21" spans="1:2" ht="15.75">
      <c r="A21" s="33" t="s">
        <v>65</v>
      </c>
      <c r="B21" s="13" t="s">
        <v>66</v>
      </c>
    </row>
    <row r="22" ht="15"/>
    <row r="23" ht="15"/>
    <row r="24" ht="15"/>
    <row r="25" ht="15"/>
    <row r="26" spans="1:2" ht="15.75" customHeight="1">
      <c r="A26" s="33" t="s">
        <v>67</v>
      </c>
      <c r="B26" s="13" t="s">
        <v>68</v>
      </c>
    </row>
    <row r="27" ht="15"/>
    <row r="28" ht="15"/>
    <row r="29" ht="15"/>
    <row r="30" ht="15"/>
    <row r="31" ht="15"/>
    <row r="32" spans="1:13" ht="15" customHeight="1">
      <c r="A32" s="33" t="s">
        <v>69</v>
      </c>
      <c r="B32" s="32" t="s">
        <v>70</v>
      </c>
      <c r="C32" s="34"/>
      <c r="D32" s="34"/>
      <c r="E32" s="34"/>
      <c r="F32" s="34"/>
      <c r="G32" s="34"/>
      <c r="H32" s="34"/>
      <c r="I32" s="34"/>
      <c r="J32" s="34"/>
      <c r="K32" s="34"/>
      <c r="L32" s="34"/>
      <c r="M32" s="34"/>
    </row>
    <row r="33" spans="2:13" ht="15">
      <c r="B33" s="34"/>
      <c r="C33" s="34"/>
      <c r="D33" s="34"/>
      <c r="E33" s="34"/>
      <c r="F33" s="34"/>
      <c r="G33" s="34"/>
      <c r="H33" s="34"/>
      <c r="I33" s="34"/>
      <c r="J33" s="34"/>
      <c r="K33" s="34"/>
      <c r="L33" s="34"/>
      <c r="M33" s="34"/>
    </row>
    <row r="34" spans="2:13" ht="15">
      <c r="B34" s="34"/>
      <c r="C34" s="34"/>
      <c r="D34" s="34"/>
      <c r="E34" s="34"/>
      <c r="F34" s="34"/>
      <c r="G34" s="34"/>
      <c r="H34" s="34"/>
      <c r="I34" s="34"/>
      <c r="J34" s="34"/>
      <c r="K34" s="34"/>
      <c r="L34" s="34"/>
      <c r="M34" s="34"/>
    </row>
    <row r="35" spans="2:13" ht="15">
      <c r="B35" s="34"/>
      <c r="C35" s="34"/>
      <c r="D35" s="34"/>
      <c r="E35" s="34"/>
      <c r="F35" s="34"/>
      <c r="G35" s="34"/>
      <c r="H35" s="34"/>
      <c r="I35" s="34"/>
      <c r="J35" s="34"/>
      <c r="K35" s="34"/>
      <c r="L35" s="34"/>
      <c r="M35" s="34"/>
    </row>
    <row r="36" spans="2:13" ht="15">
      <c r="B36" s="34"/>
      <c r="C36" s="34"/>
      <c r="D36" s="34"/>
      <c r="E36" s="34"/>
      <c r="F36" s="34"/>
      <c r="G36" s="34"/>
      <c r="H36" s="34"/>
      <c r="I36" s="34"/>
      <c r="J36" s="34"/>
      <c r="K36" s="34"/>
      <c r="L36" s="34"/>
      <c r="M36" s="34"/>
    </row>
    <row r="37" spans="2:13" ht="15">
      <c r="B37" s="34"/>
      <c r="C37" s="34"/>
      <c r="D37" s="34"/>
      <c r="E37" s="34"/>
      <c r="F37" s="34"/>
      <c r="G37" s="34"/>
      <c r="H37" s="34"/>
      <c r="I37" s="34"/>
      <c r="J37" s="34"/>
      <c r="K37" s="34"/>
      <c r="L37" s="34"/>
      <c r="M37" s="34"/>
    </row>
    <row r="38" spans="1:2" ht="15.75">
      <c r="A38" s="33" t="s">
        <v>71</v>
      </c>
      <c r="B38" s="13" t="s">
        <v>72</v>
      </c>
    </row>
    <row r="39" spans="1:2" ht="15.75">
      <c r="A39" s="33"/>
      <c r="B39" s="13"/>
    </row>
    <row r="40" spans="2:13" ht="15">
      <c r="B40" s="34"/>
      <c r="C40" s="34"/>
      <c r="D40" s="34"/>
      <c r="E40" s="34"/>
      <c r="F40" s="34"/>
      <c r="G40" s="34"/>
      <c r="H40" s="34"/>
      <c r="I40" s="34"/>
      <c r="J40" s="34"/>
      <c r="K40" s="34"/>
      <c r="L40" s="34"/>
      <c r="M40" s="34"/>
    </row>
    <row r="41" spans="2:13" ht="15">
      <c r="B41" s="34"/>
      <c r="C41" s="34"/>
      <c r="D41" s="34"/>
      <c r="E41" s="34"/>
      <c r="F41" s="34"/>
      <c r="G41" s="34"/>
      <c r="H41" s="34"/>
      <c r="I41" s="34"/>
      <c r="J41" s="34"/>
      <c r="K41" s="34"/>
      <c r="L41" s="34"/>
      <c r="M41" s="34"/>
    </row>
    <row r="42" spans="2:13" ht="15">
      <c r="B42" s="34"/>
      <c r="C42" s="34"/>
      <c r="D42" s="34"/>
      <c r="E42" s="34"/>
      <c r="F42" s="34"/>
      <c r="G42" s="34"/>
      <c r="H42" s="34"/>
      <c r="I42" s="34"/>
      <c r="J42" s="34"/>
      <c r="K42" s="34"/>
      <c r="L42" s="34"/>
      <c r="M42" s="34"/>
    </row>
    <row r="43" spans="2:13" ht="15">
      <c r="B43" s="34"/>
      <c r="C43" s="34"/>
      <c r="D43" s="34"/>
      <c r="E43" s="34"/>
      <c r="F43" s="34"/>
      <c r="G43" s="34"/>
      <c r="H43" s="34"/>
      <c r="I43" s="34"/>
      <c r="J43" s="34"/>
      <c r="K43" s="34"/>
      <c r="L43" s="34"/>
      <c r="M43" s="34"/>
    </row>
    <row r="44" spans="2:13" ht="15">
      <c r="B44" s="34"/>
      <c r="C44" s="34"/>
      <c r="D44" s="34"/>
      <c r="E44" s="34"/>
      <c r="F44" s="34"/>
      <c r="G44" s="34"/>
      <c r="H44" s="34"/>
      <c r="I44" s="34"/>
      <c r="J44" s="34"/>
      <c r="K44" s="34"/>
      <c r="L44" s="34"/>
      <c r="M44" s="34"/>
    </row>
    <row r="45" spans="1:2" ht="15.75">
      <c r="A45" s="33" t="s">
        <v>73</v>
      </c>
      <c r="B45" s="13" t="s">
        <v>142</v>
      </c>
    </row>
    <row r="46" ht="15"/>
    <row r="47" ht="15">
      <c r="B47" s="14" t="s">
        <v>74</v>
      </c>
    </row>
    <row r="48" ht="15"/>
    <row r="49" spans="3:18" ht="15.75">
      <c r="C49" s="35"/>
      <c r="D49" s="35"/>
      <c r="E49" s="35"/>
      <c r="F49" s="35"/>
      <c r="G49" s="35"/>
      <c r="H49" s="35"/>
      <c r="I49" s="35"/>
      <c r="J49" s="35"/>
      <c r="K49" s="35"/>
      <c r="L49" s="35"/>
      <c r="M49" s="35"/>
      <c r="N49" s="35"/>
      <c r="O49" s="35"/>
      <c r="P49" s="35"/>
      <c r="Q49" s="35"/>
      <c r="R49" s="35"/>
    </row>
    <row r="50" spans="3:18" ht="15.75">
      <c r="C50" s="30" t="s">
        <v>75</v>
      </c>
      <c r="D50" s="30"/>
      <c r="E50" s="30" t="s">
        <v>76</v>
      </c>
      <c r="F50" s="30"/>
      <c r="G50" s="85"/>
      <c r="H50" s="30"/>
      <c r="I50" s="30" t="s">
        <v>77</v>
      </c>
      <c r="J50" s="30"/>
      <c r="K50" s="30" t="s">
        <v>153</v>
      </c>
      <c r="L50" s="30"/>
      <c r="M50" s="85"/>
      <c r="N50" s="85"/>
      <c r="O50" s="85"/>
      <c r="P50" s="86" t="s">
        <v>78</v>
      </c>
      <c r="Q50" s="85"/>
      <c r="R50" s="85"/>
    </row>
    <row r="51" spans="3:18" ht="15.75">
      <c r="C51" s="30" t="s">
        <v>79</v>
      </c>
      <c r="D51" s="30"/>
      <c r="E51" s="30" t="s">
        <v>80</v>
      </c>
      <c r="F51" s="30"/>
      <c r="G51" s="30" t="s">
        <v>81</v>
      </c>
      <c r="H51" s="30"/>
      <c r="I51" s="30" t="s">
        <v>82</v>
      </c>
      <c r="J51" s="30"/>
      <c r="K51" s="30" t="s">
        <v>83</v>
      </c>
      <c r="L51" s="30"/>
      <c r="M51" s="30" t="s">
        <v>84</v>
      </c>
      <c r="N51" s="85"/>
      <c r="O51" s="85"/>
      <c r="P51" s="86"/>
      <c r="Q51" s="30"/>
      <c r="R51" s="30" t="s">
        <v>78</v>
      </c>
    </row>
    <row r="52" spans="3:18" ht="15.75">
      <c r="C52" s="30" t="s">
        <v>0</v>
      </c>
      <c r="D52" s="30"/>
      <c r="E52" s="30" t="s">
        <v>0</v>
      </c>
      <c r="F52" s="30"/>
      <c r="G52" s="30" t="s">
        <v>0</v>
      </c>
      <c r="H52" s="30"/>
      <c r="I52" s="30" t="s">
        <v>0</v>
      </c>
      <c r="J52" s="30"/>
      <c r="K52" s="30" t="s">
        <v>0</v>
      </c>
      <c r="L52" s="30"/>
      <c r="M52" s="30" t="s">
        <v>0</v>
      </c>
      <c r="N52" s="85"/>
      <c r="O52" s="85"/>
      <c r="P52" s="86" t="s">
        <v>0</v>
      </c>
      <c r="Q52" s="30"/>
      <c r="R52" s="30" t="s">
        <v>0</v>
      </c>
    </row>
    <row r="53" spans="3:18" ht="15.75">
      <c r="C53" s="30"/>
      <c r="D53" s="30"/>
      <c r="E53" s="30"/>
      <c r="F53" s="30"/>
      <c r="G53" s="30"/>
      <c r="H53" s="30"/>
      <c r="I53" s="30"/>
      <c r="J53" s="30"/>
      <c r="K53" s="30"/>
      <c r="L53" s="30"/>
      <c r="M53" s="30"/>
      <c r="N53" s="85"/>
      <c r="O53" s="85"/>
      <c r="P53" s="86"/>
      <c r="Q53" s="30"/>
      <c r="R53" s="30"/>
    </row>
    <row r="54" spans="2:18" ht="15.75">
      <c r="B54" s="36" t="s">
        <v>1</v>
      </c>
      <c r="C54" s="22"/>
      <c r="D54" s="22"/>
      <c r="E54" s="22"/>
      <c r="F54" s="22"/>
      <c r="G54" s="22"/>
      <c r="H54" s="22"/>
      <c r="I54" s="22"/>
      <c r="J54" s="22"/>
      <c r="K54" s="22"/>
      <c r="L54" s="22"/>
      <c r="M54" s="22"/>
      <c r="N54" s="22"/>
      <c r="O54" s="22"/>
      <c r="P54" s="22"/>
      <c r="Q54" s="22"/>
      <c r="R54" s="22"/>
    </row>
    <row r="55" spans="3:18" ht="14.25" customHeight="1">
      <c r="C55" s="17"/>
      <c r="D55" s="17"/>
      <c r="E55" s="17"/>
      <c r="F55" s="17"/>
      <c r="G55" s="17"/>
      <c r="H55" s="17"/>
      <c r="I55" s="17"/>
      <c r="J55" s="17"/>
      <c r="K55" s="17"/>
      <c r="L55" s="17"/>
      <c r="M55" s="17"/>
      <c r="N55" s="17"/>
      <c r="O55" s="17"/>
      <c r="P55" s="17"/>
      <c r="Q55" s="17"/>
      <c r="R55" s="17"/>
    </row>
    <row r="56" spans="2:18" ht="15">
      <c r="B56" s="16" t="s">
        <v>151</v>
      </c>
      <c r="C56" s="38">
        <v>0</v>
      </c>
      <c r="D56" s="17"/>
      <c r="E56" s="20">
        <v>74742</v>
      </c>
      <c r="F56" s="38"/>
      <c r="G56" s="37">
        <v>71.98</v>
      </c>
      <c r="H56" s="20"/>
      <c r="I56" s="37">
        <v>0</v>
      </c>
      <c r="J56" s="20"/>
      <c r="K56" s="39">
        <v>6719</v>
      </c>
      <c r="L56" s="20"/>
      <c r="M56" s="87">
        <v>0</v>
      </c>
      <c r="N56" s="17"/>
      <c r="O56" s="20"/>
      <c r="P56" s="88"/>
      <c r="Q56" s="87"/>
      <c r="R56" s="87">
        <v>81532.98</v>
      </c>
    </row>
    <row r="57" spans="2:18" ht="15">
      <c r="B57" s="16" t="s">
        <v>152</v>
      </c>
      <c r="C57" s="37">
        <v>0</v>
      </c>
      <c r="D57" s="17"/>
      <c r="E57" s="20">
        <v>9130</v>
      </c>
      <c r="F57" s="38"/>
      <c r="G57" s="37">
        <v>1845</v>
      </c>
      <c r="H57" s="20"/>
      <c r="I57" s="37">
        <v>0</v>
      </c>
      <c r="J57" s="20"/>
      <c r="K57" s="39">
        <v>0</v>
      </c>
      <c r="L57" s="20"/>
      <c r="M57" s="87">
        <v>10975</v>
      </c>
      <c r="N57" s="17"/>
      <c r="O57" s="20"/>
      <c r="P57" s="88"/>
      <c r="Q57" s="87"/>
      <c r="R57" s="87">
        <v>0</v>
      </c>
    </row>
    <row r="58" spans="2:18" ht="15">
      <c r="B58" s="16" t="s">
        <v>154</v>
      </c>
      <c r="C58" s="97">
        <v>0</v>
      </c>
      <c r="D58" s="18"/>
      <c r="E58" s="97">
        <v>83872</v>
      </c>
      <c r="F58" s="98"/>
      <c r="G58" s="97">
        <v>1916.98</v>
      </c>
      <c r="H58" s="18"/>
      <c r="I58" s="97">
        <v>0</v>
      </c>
      <c r="J58" s="18"/>
      <c r="K58" s="97">
        <v>6719</v>
      </c>
      <c r="L58" s="18"/>
      <c r="M58" s="97">
        <v>10975</v>
      </c>
      <c r="N58" s="18"/>
      <c r="O58" s="18"/>
      <c r="P58" s="99"/>
      <c r="Q58" s="100"/>
      <c r="R58" s="97">
        <v>81532.98</v>
      </c>
    </row>
    <row r="59" spans="2:18" ht="15">
      <c r="B59" s="24"/>
      <c r="C59" s="28"/>
      <c r="D59" s="17"/>
      <c r="E59" s="17"/>
      <c r="F59" s="28"/>
      <c r="G59" s="17" t="s">
        <v>7</v>
      </c>
      <c r="H59" s="17"/>
      <c r="I59" s="17"/>
      <c r="J59" s="17"/>
      <c r="K59" s="17"/>
      <c r="L59" s="17"/>
      <c r="M59" s="17"/>
      <c r="N59" s="17"/>
      <c r="O59" s="17"/>
      <c r="P59" s="28"/>
      <c r="Q59" s="17"/>
      <c r="R59" s="17"/>
    </row>
    <row r="60" spans="2:18" ht="15">
      <c r="B60" s="24" t="s">
        <v>85</v>
      </c>
      <c r="C60" s="28"/>
      <c r="D60" s="17"/>
      <c r="E60" s="17"/>
      <c r="F60" s="28"/>
      <c r="G60" s="17"/>
      <c r="H60" s="17"/>
      <c r="I60" s="17"/>
      <c r="J60" s="17"/>
      <c r="K60" s="17"/>
      <c r="L60" s="17"/>
      <c r="M60" s="17"/>
      <c r="N60" s="17"/>
      <c r="O60" s="17"/>
      <c r="P60" s="28"/>
      <c r="Q60" s="17"/>
      <c r="R60" s="17"/>
    </row>
    <row r="61" spans="2:18" ht="15">
      <c r="B61" s="14" t="s">
        <v>156</v>
      </c>
      <c r="C61" s="28"/>
      <c r="D61" s="17"/>
      <c r="E61" s="17"/>
      <c r="F61" s="28"/>
      <c r="G61" s="17"/>
      <c r="H61" s="17"/>
      <c r="I61" s="17"/>
      <c r="J61" s="17"/>
      <c r="K61" s="17"/>
      <c r="L61" s="17"/>
      <c r="M61" s="17"/>
      <c r="N61" s="17"/>
      <c r="O61" s="17"/>
      <c r="P61" s="28"/>
      <c r="Q61" s="17"/>
      <c r="R61" s="17"/>
    </row>
    <row r="62" spans="2:18" ht="15">
      <c r="B62" s="14" t="s">
        <v>158</v>
      </c>
      <c r="C62" s="28"/>
      <c r="D62" s="17"/>
      <c r="E62" s="17"/>
      <c r="F62" s="28"/>
      <c r="G62" s="17"/>
      <c r="H62" s="17"/>
      <c r="I62" s="17"/>
      <c r="J62" s="17"/>
      <c r="K62" s="17"/>
      <c r="L62" s="17"/>
      <c r="M62" s="17"/>
      <c r="N62" s="17"/>
      <c r="O62" s="17"/>
      <c r="P62" s="28"/>
      <c r="Q62" s="17"/>
      <c r="R62" s="17"/>
    </row>
    <row r="63" spans="2:18" ht="15">
      <c r="B63" s="14" t="s">
        <v>157</v>
      </c>
      <c r="C63" s="38">
        <v>-462</v>
      </c>
      <c r="D63" s="20"/>
      <c r="E63" s="20">
        <v>9123</v>
      </c>
      <c r="F63" s="38"/>
      <c r="G63" s="20">
        <v>71</v>
      </c>
      <c r="H63" s="20"/>
      <c r="I63" s="20">
        <v>300</v>
      </c>
      <c r="J63" s="20"/>
      <c r="K63" s="20">
        <v>-880</v>
      </c>
      <c r="L63" s="20"/>
      <c r="M63" s="20">
        <v>-2216</v>
      </c>
      <c r="N63" s="20"/>
      <c r="O63" s="20"/>
      <c r="P63" s="38"/>
      <c r="Q63" s="20"/>
      <c r="R63" s="20">
        <v>5936</v>
      </c>
    </row>
    <row r="64" spans="2:18" ht="15">
      <c r="B64" s="14" t="s">
        <v>2</v>
      </c>
      <c r="C64" s="28"/>
      <c r="D64" s="17"/>
      <c r="E64" s="17"/>
      <c r="F64" s="28"/>
      <c r="G64" s="17"/>
      <c r="H64" s="17"/>
      <c r="I64" s="17"/>
      <c r="J64" s="17"/>
      <c r="K64" s="17"/>
      <c r="L64" s="17"/>
      <c r="M64" s="17"/>
      <c r="N64" s="17"/>
      <c r="O64" s="17"/>
      <c r="P64" s="28"/>
      <c r="Q64" s="17"/>
      <c r="R64" s="17">
        <v>1981</v>
      </c>
    </row>
    <row r="65" spans="2:18" ht="15">
      <c r="B65" s="14" t="s">
        <v>161</v>
      </c>
      <c r="C65" s="38"/>
      <c r="D65" s="20"/>
      <c r="E65" s="20"/>
      <c r="F65" s="38"/>
      <c r="G65" s="20"/>
      <c r="H65" s="20"/>
      <c r="I65" s="20"/>
      <c r="J65" s="20"/>
      <c r="K65" s="20"/>
      <c r="L65" s="20"/>
      <c r="M65" s="20"/>
      <c r="N65" s="20"/>
      <c r="O65" s="20"/>
      <c r="P65" s="38"/>
      <c r="Q65" s="20"/>
      <c r="R65" s="20">
        <v>-1962</v>
      </c>
    </row>
    <row r="66" spans="2:18" ht="15">
      <c r="B66" s="14" t="s">
        <v>159</v>
      </c>
      <c r="C66" s="38"/>
      <c r="D66" s="20"/>
      <c r="E66" s="20"/>
      <c r="F66" s="38"/>
      <c r="G66" s="20"/>
      <c r="H66" s="20"/>
      <c r="I66" s="20"/>
      <c r="J66" s="20"/>
      <c r="K66" s="20"/>
      <c r="L66" s="20"/>
      <c r="M66" s="20"/>
      <c r="N66" s="20"/>
      <c r="O66" s="20"/>
      <c r="P66" s="38"/>
      <c r="Q66" s="20"/>
      <c r="R66" s="89">
        <v>-317</v>
      </c>
    </row>
    <row r="67" spans="2:18" ht="15">
      <c r="B67" s="14" t="s">
        <v>160</v>
      </c>
      <c r="C67" s="28"/>
      <c r="D67" s="17"/>
      <c r="E67" s="17"/>
      <c r="F67" s="28"/>
      <c r="G67" s="17"/>
      <c r="H67" s="17"/>
      <c r="I67" s="17"/>
      <c r="J67" s="17"/>
      <c r="K67" s="17"/>
      <c r="L67" s="17"/>
      <c r="M67" s="17"/>
      <c r="N67" s="17"/>
      <c r="O67" s="17"/>
      <c r="P67" s="28"/>
      <c r="Q67" s="17"/>
      <c r="R67" s="17">
        <v>5638</v>
      </c>
    </row>
    <row r="68" spans="2:18" ht="15">
      <c r="B68" s="14" t="s">
        <v>4</v>
      </c>
      <c r="C68" s="38"/>
      <c r="D68" s="20"/>
      <c r="E68" s="20"/>
      <c r="F68" s="38"/>
      <c r="G68" s="20"/>
      <c r="H68" s="20"/>
      <c r="I68" s="20"/>
      <c r="J68" s="20"/>
      <c r="K68" s="20"/>
      <c r="L68" s="20"/>
      <c r="M68" s="20"/>
      <c r="N68" s="20"/>
      <c r="O68" s="20"/>
      <c r="P68" s="38"/>
      <c r="Q68" s="20"/>
      <c r="R68" s="89">
        <v>-135</v>
      </c>
    </row>
    <row r="69" spans="2:18" ht="15.75" thickBot="1">
      <c r="B69" s="14" t="s">
        <v>150</v>
      </c>
      <c r="C69" s="38"/>
      <c r="D69" s="20"/>
      <c r="E69" s="20"/>
      <c r="F69" s="38"/>
      <c r="G69" s="20"/>
      <c r="H69" s="20"/>
      <c r="I69" s="20"/>
      <c r="J69" s="20"/>
      <c r="K69" s="20"/>
      <c r="L69" s="20"/>
      <c r="M69" s="20"/>
      <c r="N69" s="20"/>
      <c r="O69" s="20"/>
      <c r="P69" s="38"/>
      <c r="Q69" s="20"/>
      <c r="R69" s="101">
        <v>5503</v>
      </c>
    </row>
    <row r="70" spans="3:18" ht="15.75" thickTop="1">
      <c r="C70" s="17"/>
      <c r="D70" s="17"/>
      <c r="E70" s="90"/>
      <c r="F70" s="17"/>
      <c r="G70" s="17"/>
      <c r="H70" s="17"/>
      <c r="I70" s="17"/>
      <c r="J70" s="17"/>
      <c r="K70" s="90"/>
      <c r="L70" s="17"/>
      <c r="M70" s="17"/>
      <c r="N70" s="17"/>
      <c r="O70" s="17"/>
      <c r="P70" s="17"/>
      <c r="Q70" s="17"/>
      <c r="R70" s="17"/>
    </row>
    <row r="71" spans="2:13" ht="15">
      <c r="B71" s="14" t="s">
        <v>86</v>
      </c>
      <c r="E71" s="27"/>
      <c r="G71" s="15"/>
      <c r="K71" s="27"/>
      <c r="M71" s="15"/>
    </row>
    <row r="72" spans="5:13" ht="15">
      <c r="E72" s="27"/>
      <c r="G72" s="15"/>
      <c r="K72" s="27"/>
      <c r="M72" s="15"/>
    </row>
    <row r="73" spans="5:13" ht="15">
      <c r="E73" s="27"/>
      <c r="G73" s="15"/>
      <c r="K73" s="27"/>
      <c r="M73" s="15"/>
    </row>
    <row r="74" spans="1:2" ht="15.75">
      <c r="A74" s="33" t="s">
        <v>87</v>
      </c>
      <c r="B74" s="13" t="s">
        <v>135</v>
      </c>
    </row>
    <row r="75" spans="1:2" ht="15.75">
      <c r="A75" s="33"/>
      <c r="B75" s="13"/>
    </row>
    <row r="76" spans="1:3" ht="15.75">
      <c r="A76" s="33"/>
      <c r="B76" s="33"/>
      <c r="C76" s="13"/>
    </row>
    <row r="77" spans="1:3" ht="15.75">
      <c r="A77" s="33"/>
      <c r="B77" s="33"/>
      <c r="C77" s="13"/>
    </row>
    <row r="78" spans="1:3" ht="15.75">
      <c r="A78" s="33"/>
      <c r="B78" s="33"/>
      <c r="C78" s="13"/>
    </row>
    <row r="79" spans="1:3" ht="15.75">
      <c r="A79" s="33"/>
      <c r="B79" s="33"/>
      <c r="C79" s="13"/>
    </row>
    <row r="80" spans="1:2" ht="15.75">
      <c r="A80" s="33" t="s">
        <v>88</v>
      </c>
      <c r="B80" s="13" t="s">
        <v>89</v>
      </c>
    </row>
    <row r="81" ht="15">
      <c r="A81" s="14"/>
    </row>
    <row r="82" ht="15">
      <c r="A82" s="14"/>
    </row>
    <row r="83" ht="15">
      <c r="A83" s="14"/>
    </row>
    <row r="84" ht="15">
      <c r="A84" s="14"/>
    </row>
    <row r="85" ht="15"/>
    <row r="86" ht="15"/>
    <row r="87" ht="15"/>
    <row r="88" ht="15"/>
    <row r="89" ht="15"/>
    <row r="90" ht="15"/>
    <row r="91" spans="1:2" ht="15.75">
      <c r="A91" s="33" t="s">
        <v>90</v>
      </c>
      <c r="B91" s="13" t="s">
        <v>91</v>
      </c>
    </row>
    <row r="92" ht="15">
      <c r="A92" s="14"/>
    </row>
    <row r="93" ht="15">
      <c r="A93" s="14"/>
    </row>
    <row r="94" ht="15">
      <c r="A94" s="14"/>
    </row>
    <row r="95" ht="15"/>
    <row r="96" ht="15"/>
    <row r="97" ht="15"/>
    <row r="98" ht="15"/>
    <row r="99" ht="15"/>
    <row r="100" ht="15"/>
    <row r="101" ht="15"/>
    <row r="102" ht="15"/>
    <row r="103" spans="1:2" ht="15.75">
      <c r="A103" s="33" t="s">
        <v>92</v>
      </c>
      <c r="B103" s="13" t="s">
        <v>93</v>
      </c>
    </row>
    <row r="104" spans="1:2" ht="15.75">
      <c r="A104" s="33"/>
      <c r="B104" s="13"/>
    </row>
    <row r="105" spans="1:2" ht="12" customHeight="1">
      <c r="A105" s="33"/>
      <c r="B105" s="13"/>
    </row>
    <row r="106" spans="1:2" ht="15.75">
      <c r="A106" s="33"/>
      <c r="B106" s="13"/>
    </row>
    <row r="107" ht="15"/>
    <row r="108" ht="15"/>
    <row r="109" spans="1:2" ht="15.75">
      <c r="A109" s="33" t="s">
        <v>166</v>
      </c>
      <c r="B109" s="13" t="s">
        <v>167</v>
      </c>
    </row>
    <row r="110" ht="15">
      <c r="B110" s="14" t="s">
        <v>182</v>
      </c>
    </row>
    <row r="111" ht="15"/>
    <row r="112" ht="15"/>
    <row r="113" spans="1:16" ht="15.75">
      <c r="A113" s="41" t="s">
        <v>168</v>
      </c>
      <c r="B113" s="42" t="s">
        <v>94</v>
      </c>
      <c r="C113" s="16"/>
      <c r="D113" s="16"/>
      <c r="E113" s="16"/>
      <c r="F113" s="16"/>
      <c r="G113" s="16"/>
      <c r="H113" s="16"/>
      <c r="I113" s="16"/>
      <c r="J113" s="16"/>
      <c r="K113" s="16"/>
      <c r="L113" s="16"/>
      <c r="M113" s="16"/>
      <c r="N113" s="16"/>
      <c r="O113" s="16"/>
      <c r="P113" s="16"/>
    </row>
    <row r="114" spans="1:16" ht="15.75">
      <c r="A114" s="41"/>
      <c r="B114" s="42"/>
      <c r="C114" s="16"/>
      <c r="D114" s="16"/>
      <c r="E114" s="16"/>
      <c r="F114" s="16"/>
      <c r="G114" s="16"/>
      <c r="H114" s="16"/>
      <c r="I114" s="16"/>
      <c r="J114" s="16"/>
      <c r="K114" s="16"/>
      <c r="L114" s="16"/>
      <c r="M114" s="16"/>
      <c r="N114" s="16"/>
      <c r="O114" s="16"/>
      <c r="P114" s="16"/>
    </row>
    <row r="115" spans="1:16" ht="15.75">
      <c r="A115" s="41"/>
      <c r="B115" s="42"/>
      <c r="C115" s="16"/>
      <c r="D115" s="16"/>
      <c r="E115" s="16"/>
      <c r="F115" s="16"/>
      <c r="G115" s="16"/>
      <c r="H115" s="16"/>
      <c r="I115" s="16"/>
      <c r="J115" s="16"/>
      <c r="K115" s="16"/>
      <c r="L115" s="16"/>
      <c r="M115" s="16"/>
      <c r="N115" s="16"/>
      <c r="O115" s="16"/>
      <c r="P115" s="16"/>
    </row>
    <row r="116" spans="1:16" ht="15.75">
      <c r="A116" s="41"/>
      <c r="B116" s="42"/>
      <c r="C116" s="16"/>
      <c r="D116" s="16"/>
      <c r="E116" s="16"/>
      <c r="F116" s="16"/>
      <c r="G116" s="16"/>
      <c r="H116" s="16"/>
      <c r="I116" s="16"/>
      <c r="J116" s="16"/>
      <c r="K116" s="16"/>
      <c r="L116" s="16"/>
      <c r="M116" s="16"/>
      <c r="N116" s="16"/>
      <c r="O116" s="16"/>
      <c r="P116" s="16"/>
    </row>
    <row r="117" spans="1:16" ht="15.75">
      <c r="A117" s="41"/>
      <c r="B117" s="42"/>
      <c r="C117" s="16"/>
      <c r="D117" s="16"/>
      <c r="E117" s="16"/>
      <c r="F117" s="16"/>
      <c r="G117" s="16"/>
      <c r="H117" s="16"/>
      <c r="I117" s="16"/>
      <c r="J117" s="16"/>
      <c r="K117" s="16"/>
      <c r="L117" s="16"/>
      <c r="M117" s="16"/>
      <c r="N117" s="16"/>
      <c r="O117" s="16"/>
      <c r="P117" s="16"/>
    </row>
    <row r="118" spans="1:16" ht="15.75">
      <c r="A118" s="41"/>
      <c r="B118" s="42"/>
      <c r="C118" s="16"/>
      <c r="D118" s="16"/>
      <c r="E118" s="16"/>
      <c r="F118" s="16"/>
      <c r="G118" s="16"/>
      <c r="H118" s="16"/>
      <c r="I118" s="16"/>
      <c r="J118" s="16"/>
      <c r="K118" s="16"/>
      <c r="L118" s="16"/>
      <c r="M118" s="16"/>
      <c r="N118" s="16"/>
      <c r="O118" s="16"/>
      <c r="P118" s="16"/>
    </row>
    <row r="119" spans="1:16" ht="15.75">
      <c r="A119" s="41"/>
      <c r="B119" s="42"/>
      <c r="C119" s="16"/>
      <c r="D119" s="16"/>
      <c r="E119" s="16"/>
      <c r="F119" s="16"/>
      <c r="G119" s="16"/>
      <c r="H119" s="16"/>
      <c r="I119" s="16"/>
      <c r="J119" s="16"/>
      <c r="K119" s="16"/>
      <c r="L119" s="16"/>
      <c r="M119" s="16"/>
      <c r="N119" s="16"/>
      <c r="O119" s="16"/>
      <c r="P119" s="16"/>
    </row>
    <row r="120" spans="1:16" ht="15">
      <c r="A120" s="43"/>
      <c r="B120" s="44"/>
      <c r="C120" s="44"/>
      <c r="D120" s="44"/>
      <c r="E120" s="44"/>
      <c r="F120" s="44"/>
      <c r="G120" s="44"/>
      <c r="H120" s="44"/>
      <c r="I120" s="44"/>
      <c r="J120" s="44"/>
      <c r="K120" s="44"/>
      <c r="L120" s="44"/>
      <c r="M120" s="44"/>
      <c r="N120" s="44"/>
      <c r="O120" s="44"/>
      <c r="P120" s="44"/>
    </row>
    <row r="121" spans="1:16" ht="15">
      <c r="A121" s="43"/>
      <c r="B121" s="44"/>
      <c r="C121" s="44"/>
      <c r="D121" s="44"/>
      <c r="E121" s="44"/>
      <c r="F121" s="44"/>
      <c r="G121" s="44"/>
      <c r="H121" s="44"/>
      <c r="I121" s="44"/>
      <c r="J121" s="44"/>
      <c r="K121" s="44"/>
      <c r="L121" s="44"/>
      <c r="M121" s="44"/>
      <c r="N121" s="44"/>
      <c r="O121" s="44"/>
      <c r="P121" s="44"/>
    </row>
    <row r="122" spans="1:16" ht="15">
      <c r="A122" s="43"/>
      <c r="B122" s="44"/>
      <c r="C122" s="44"/>
      <c r="D122" s="44"/>
      <c r="E122" s="44"/>
      <c r="F122" s="44"/>
      <c r="G122" s="44"/>
      <c r="H122" s="44"/>
      <c r="I122" s="44"/>
      <c r="J122" s="44"/>
      <c r="K122" s="44"/>
      <c r="L122" s="44"/>
      <c r="M122" s="44"/>
      <c r="N122" s="44"/>
      <c r="O122" s="44"/>
      <c r="P122" s="44"/>
    </row>
    <row r="123" spans="1:16" ht="15.75">
      <c r="A123" s="41" t="s">
        <v>169</v>
      </c>
      <c r="B123" s="42" t="s">
        <v>95</v>
      </c>
      <c r="C123" s="16"/>
      <c r="D123" s="16"/>
      <c r="E123" s="16"/>
      <c r="F123" s="16"/>
      <c r="G123" s="16"/>
      <c r="H123" s="16"/>
      <c r="I123" s="16"/>
      <c r="J123" s="16"/>
      <c r="K123" s="16"/>
      <c r="L123" s="16"/>
      <c r="M123" s="16"/>
      <c r="N123" s="45"/>
      <c r="O123" s="45"/>
      <c r="P123" s="45"/>
    </row>
    <row r="124" spans="1:16" ht="15" customHeight="1">
      <c r="A124" s="41"/>
      <c r="B124" s="42"/>
      <c r="C124" s="16"/>
      <c r="D124" s="16"/>
      <c r="E124" s="16"/>
      <c r="F124" s="16"/>
      <c r="G124" s="16"/>
      <c r="H124" s="16"/>
      <c r="I124" s="16"/>
      <c r="J124" s="16"/>
      <c r="K124" s="16"/>
      <c r="L124" s="16"/>
      <c r="M124" s="16"/>
      <c r="N124" s="45"/>
      <c r="O124" s="45"/>
      <c r="P124" s="45"/>
    </row>
    <row r="125" spans="1:16" ht="15.75">
      <c r="A125" s="41"/>
      <c r="B125" s="42"/>
      <c r="C125" s="16"/>
      <c r="D125" s="16"/>
      <c r="E125" s="16"/>
      <c r="F125" s="16"/>
      <c r="G125" s="16"/>
      <c r="H125" s="16"/>
      <c r="I125" s="16"/>
      <c r="J125" s="16"/>
      <c r="K125" s="16"/>
      <c r="L125" s="16"/>
      <c r="M125" s="16"/>
      <c r="N125" s="45"/>
      <c r="O125" s="45"/>
      <c r="P125" s="45"/>
    </row>
    <row r="126" spans="1:16" ht="13.5" customHeight="1">
      <c r="A126" s="41"/>
      <c r="B126" s="42"/>
      <c r="C126" s="16"/>
      <c r="D126" s="16"/>
      <c r="E126" s="16"/>
      <c r="F126" s="16"/>
      <c r="G126" s="16"/>
      <c r="H126" s="16"/>
      <c r="I126" s="16"/>
      <c r="J126" s="16"/>
      <c r="K126" s="16"/>
      <c r="L126" s="16"/>
      <c r="M126" s="16"/>
      <c r="N126" s="45"/>
      <c r="O126" s="45"/>
      <c r="P126" s="45"/>
    </row>
    <row r="127" spans="1:16" ht="15.75">
      <c r="A127" s="41"/>
      <c r="B127" s="42"/>
      <c r="C127" s="16"/>
      <c r="D127" s="16"/>
      <c r="E127" s="16"/>
      <c r="F127" s="16"/>
      <c r="G127" s="16"/>
      <c r="H127" s="16"/>
      <c r="I127" s="16"/>
      <c r="J127" s="16"/>
      <c r="K127" s="16"/>
      <c r="L127" s="16"/>
      <c r="M127" s="16"/>
      <c r="N127" s="45"/>
      <c r="O127" s="45"/>
      <c r="P127" s="45"/>
    </row>
    <row r="128" spans="1:16" ht="15.75">
      <c r="A128" s="41"/>
      <c r="B128" s="42"/>
      <c r="C128" s="16"/>
      <c r="D128" s="16"/>
      <c r="E128" s="16"/>
      <c r="F128" s="16"/>
      <c r="G128" s="16"/>
      <c r="H128" s="16"/>
      <c r="I128" s="16"/>
      <c r="J128" s="16"/>
      <c r="K128" s="16"/>
      <c r="L128" s="16"/>
      <c r="M128" s="16"/>
      <c r="N128" s="45"/>
      <c r="O128" s="45"/>
      <c r="P128" s="45"/>
    </row>
    <row r="129" spans="1:2" ht="15.75">
      <c r="A129" s="41" t="s">
        <v>170</v>
      </c>
      <c r="B129" s="42" t="s">
        <v>96</v>
      </c>
    </row>
    <row r="130" spans="1:2" ht="15.75">
      <c r="A130" s="13"/>
      <c r="B130" s="13"/>
    </row>
    <row r="131" spans="1:2" ht="12.75" customHeight="1">
      <c r="A131" s="13"/>
      <c r="B131" s="13"/>
    </row>
    <row r="132" spans="1:2" ht="15" customHeight="1">
      <c r="A132" s="13"/>
      <c r="B132" s="13"/>
    </row>
    <row r="133" spans="1:2" ht="13.5" customHeight="1">
      <c r="A133" s="13"/>
      <c r="B133" s="13"/>
    </row>
    <row r="134" spans="1:2" ht="17.25" customHeight="1">
      <c r="A134" s="46" t="s">
        <v>171</v>
      </c>
      <c r="B134" s="13" t="s">
        <v>97</v>
      </c>
    </row>
    <row r="135" ht="15">
      <c r="A135" s="14"/>
    </row>
    <row r="136" spans="1:18" ht="24" customHeight="1">
      <c r="A136" s="14"/>
      <c r="B136" s="123" t="s">
        <v>98</v>
      </c>
      <c r="C136" s="123"/>
      <c r="D136" s="123"/>
      <c r="E136" s="123"/>
      <c r="F136" s="123"/>
      <c r="G136" s="123"/>
      <c r="H136" s="123"/>
      <c r="I136" s="123"/>
      <c r="J136" s="123"/>
      <c r="K136" s="123"/>
      <c r="L136" s="123"/>
      <c r="M136" s="123"/>
      <c r="N136" s="123"/>
      <c r="O136" s="123"/>
      <c r="P136" s="123"/>
      <c r="Q136" s="123"/>
      <c r="R136" s="123"/>
    </row>
    <row r="137" spans="1:16" ht="15" customHeight="1" hidden="1">
      <c r="A137" s="14"/>
      <c r="B137" s="47"/>
      <c r="C137" s="47"/>
      <c r="D137" s="47"/>
      <c r="E137" s="47"/>
      <c r="F137" s="47"/>
      <c r="G137" s="47"/>
      <c r="H137" s="47"/>
      <c r="I137" s="47"/>
      <c r="J137" s="47"/>
      <c r="K137" s="47"/>
      <c r="L137" s="47"/>
      <c r="M137" s="47"/>
      <c r="N137" s="47"/>
      <c r="O137" s="47"/>
      <c r="P137" s="47"/>
    </row>
    <row r="138" spans="1:16" ht="15" customHeight="1" hidden="1">
      <c r="A138" s="14"/>
      <c r="B138" s="47"/>
      <c r="C138" s="47"/>
      <c r="D138" s="47"/>
      <c r="E138" s="47"/>
      <c r="F138" s="47"/>
      <c r="G138" s="47"/>
      <c r="H138" s="47"/>
      <c r="I138" s="47"/>
      <c r="J138" s="47"/>
      <c r="K138" s="47"/>
      <c r="L138" s="47"/>
      <c r="M138" s="47"/>
      <c r="N138" s="47"/>
      <c r="O138" s="47"/>
      <c r="P138" s="47"/>
    </row>
    <row r="139" spans="1:16" ht="15" customHeight="1">
      <c r="A139" s="14"/>
      <c r="B139" s="47"/>
      <c r="C139" s="47"/>
      <c r="D139" s="47"/>
      <c r="E139" s="47"/>
      <c r="F139" s="47"/>
      <c r="G139" s="47"/>
      <c r="H139" s="47"/>
      <c r="I139" s="47"/>
      <c r="J139" s="47"/>
      <c r="K139" s="47"/>
      <c r="L139" s="47"/>
      <c r="M139" s="47"/>
      <c r="N139" s="47"/>
      <c r="O139" s="47"/>
      <c r="P139" s="47"/>
    </row>
    <row r="140" spans="1:16" ht="15" customHeight="1">
      <c r="A140" s="14"/>
      <c r="B140" s="47"/>
      <c r="C140" s="47"/>
      <c r="D140" s="47"/>
      <c r="E140" s="47"/>
      <c r="F140" s="47"/>
      <c r="G140" s="47"/>
      <c r="H140" s="47"/>
      <c r="I140" s="47"/>
      <c r="J140" s="47"/>
      <c r="K140" s="47"/>
      <c r="L140" s="47"/>
      <c r="M140" s="47"/>
      <c r="N140" s="47"/>
      <c r="O140" s="47"/>
      <c r="P140" s="47"/>
    </row>
    <row r="141" spans="1:16" ht="15" customHeight="1">
      <c r="A141" s="14"/>
      <c r="B141" s="47"/>
      <c r="C141" s="47"/>
      <c r="D141" s="47"/>
      <c r="E141" s="47"/>
      <c r="F141" s="47"/>
      <c r="G141" s="47"/>
      <c r="H141" s="47"/>
      <c r="I141" s="47"/>
      <c r="J141" s="47"/>
      <c r="K141" s="47"/>
      <c r="L141" s="47"/>
      <c r="M141" s="47"/>
      <c r="N141" s="47"/>
      <c r="O141" s="47"/>
      <c r="P141" s="47"/>
    </row>
    <row r="142" spans="1:16" ht="15" customHeight="1">
      <c r="A142" s="14"/>
      <c r="B142" s="47"/>
      <c r="C142" s="47"/>
      <c r="D142" s="47"/>
      <c r="E142" s="47"/>
      <c r="F142" s="47"/>
      <c r="G142" s="47"/>
      <c r="H142" s="47"/>
      <c r="I142" s="47"/>
      <c r="J142" s="47"/>
      <c r="K142" s="47"/>
      <c r="L142" s="47"/>
      <c r="M142" s="47"/>
      <c r="N142" s="47"/>
      <c r="O142" s="47"/>
      <c r="P142" s="47"/>
    </row>
    <row r="143" spans="1:2" ht="15.75">
      <c r="A143" s="46" t="s">
        <v>172</v>
      </c>
      <c r="B143" s="13" t="s">
        <v>3</v>
      </c>
    </row>
    <row r="144" spans="1:16" ht="15.75">
      <c r="A144" s="13"/>
      <c r="B144" s="13"/>
      <c r="H144" s="25"/>
      <c r="J144" s="25"/>
      <c r="K144" s="25" t="s">
        <v>99</v>
      </c>
      <c r="L144" s="25"/>
      <c r="M144" s="34" t="s">
        <v>100</v>
      </c>
      <c r="O144" s="48"/>
      <c r="P144" s="48"/>
    </row>
    <row r="145" spans="1:16" ht="15.75">
      <c r="A145" s="13"/>
      <c r="H145" s="25"/>
      <c r="J145" s="25"/>
      <c r="K145" s="25" t="s">
        <v>60</v>
      </c>
      <c r="L145" s="25"/>
      <c r="M145" s="25" t="s">
        <v>60</v>
      </c>
      <c r="O145" s="49"/>
      <c r="P145" s="48"/>
    </row>
    <row r="146" spans="1:16" ht="15.75">
      <c r="A146" s="13"/>
      <c r="B146" s="13"/>
      <c r="J146" s="23"/>
      <c r="K146" s="23"/>
      <c r="L146" s="23"/>
      <c r="M146" s="23"/>
      <c r="O146" s="48"/>
      <c r="P146" s="48"/>
    </row>
    <row r="147" spans="1:16" ht="15">
      <c r="A147" s="14"/>
      <c r="B147" s="16" t="s">
        <v>147</v>
      </c>
      <c r="C147" s="16"/>
      <c r="D147" s="16"/>
      <c r="E147" s="16"/>
      <c r="F147" s="16"/>
      <c r="G147" s="16"/>
      <c r="H147" s="16"/>
      <c r="I147" s="16"/>
      <c r="J147" s="50"/>
      <c r="K147" s="51">
        <v>158</v>
      </c>
      <c r="L147" s="50"/>
      <c r="M147" s="51">
        <v>317</v>
      </c>
      <c r="O147" s="52"/>
      <c r="P147" s="48"/>
    </row>
    <row r="148" spans="1:16" ht="15">
      <c r="A148" s="14"/>
      <c r="B148" s="16" t="s">
        <v>5</v>
      </c>
      <c r="C148" s="16"/>
      <c r="D148" s="16"/>
      <c r="E148" s="16"/>
      <c r="F148" s="16"/>
      <c r="G148" s="16"/>
      <c r="H148" s="16"/>
      <c r="I148" s="16"/>
      <c r="J148" s="50"/>
      <c r="K148" s="51">
        <v>0</v>
      </c>
      <c r="L148" s="50"/>
      <c r="M148" s="51">
        <v>0</v>
      </c>
      <c r="O148" s="52"/>
      <c r="P148" s="48"/>
    </row>
    <row r="149" spans="1:16" ht="15">
      <c r="A149" s="14"/>
      <c r="B149" s="16" t="s">
        <v>146</v>
      </c>
      <c r="C149" s="16"/>
      <c r="D149" s="16"/>
      <c r="E149" s="16"/>
      <c r="F149" s="16"/>
      <c r="G149" s="16"/>
      <c r="H149" s="16"/>
      <c r="I149" s="16"/>
      <c r="J149" s="50"/>
      <c r="K149" s="51">
        <v>0</v>
      </c>
      <c r="L149" s="50"/>
      <c r="M149" s="51">
        <v>0</v>
      </c>
      <c r="O149" s="52"/>
      <c r="P149" s="48"/>
    </row>
    <row r="150" spans="1:16" ht="15">
      <c r="A150" s="14"/>
      <c r="B150" s="16"/>
      <c r="C150" s="16"/>
      <c r="D150" s="16"/>
      <c r="E150" s="16"/>
      <c r="F150" s="16"/>
      <c r="G150" s="16"/>
      <c r="H150" s="16"/>
      <c r="I150" s="16"/>
      <c r="J150" s="50"/>
      <c r="K150" s="51"/>
      <c r="L150" s="50"/>
      <c r="M150" s="51"/>
      <c r="O150" s="52"/>
      <c r="P150" s="48"/>
    </row>
    <row r="151" spans="1:17" ht="15">
      <c r="A151" s="14"/>
      <c r="B151" s="16" t="s">
        <v>134</v>
      </c>
      <c r="C151" s="16"/>
      <c r="D151" s="16"/>
      <c r="E151" s="16"/>
      <c r="F151" s="16"/>
      <c r="G151" s="16"/>
      <c r="H151" s="40"/>
      <c r="I151" s="16"/>
      <c r="J151" s="53"/>
      <c r="K151" s="54">
        <v>0.06</v>
      </c>
      <c r="L151" s="53"/>
      <c r="M151" s="54">
        <v>0.05</v>
      </c>
      <c r="N151" s="56"/>
      <c r="O151" s="57"/>
      <c r="P151" s="57"/>
      <c r="Q151" s="58"/>
    </row>
    <row r="152" spans="1:17" ht="15">
      <c r="A152" s="14"/>
      <c r="H152" s="23"/>
      <c r="J152" s="53"/>
      <c r="K152" s="54"/>
      <c r="L152" s="53"/>
      <c r="M152" s="55"/>
      <c r="N152" s="56"/>
      <c r="O152" s="57"/>
      <c r="P152" s="57"/>
      <c r="Q152" s="58"/>
    </row>
    <row r="153" spans="1:17" ht="15">
      <c r="A153" s="14"/>
      <c r="H153" s="23"/>
      <c r="J153" s="53"/>
      <c r="K153" s="54"/>
      <c r="L153" s="53"/>
      <c r="M153" s="55"/>
      <c r="N153" s="56"/>
      <c r="O153" s="57"/>
      <c r="P153" s="57"/>
      <c r="Q153" s="58"/>
    </row>
    <row r="154" spans="1:16" ht="15">
      <c r="A154" s="14"/>
      <c r="E154" s="59"/>
      <c r="F154" s="59"/>
      <c r="G154" s="59"/>
      <c r="H154" s="59"/>
      <c r="I154" s="59"/>
      <c r="J154" s="59"/>
      <c r="K154" s="59"/>
      <c r="L154" s="59"/>
      <c r="M154" s="59"/>
      <c r="N154" s="59"/>
      <c r="O154" s="59"/>
      <c r="P154" s="48"/>
    </row>
    <row r="155" spans="1:16" ht="15">
      <c r="A155" s="14"/>
      <c r="E155" s="59"/>
      <c r="F155" s="59"/>
      <c r="G155" s="59"/>
      <c r="H155" s="59"/>
      <c r="I155" s="59"/>
      <c r="J155" s="59"/>
      <c r="K155" s="59"/>
      <c r="L155" s="59"/>
      <c r="M155" s="59"/>
      <c r="N155" s="59"/>
      <c r="O155" s="59"/>
      <c r="P155" s="48"/>
    </row>
    <row r="156" spans="1:16" ht="15">
      <c r="A156" s="14"/>
      <c r="E156" s="59"/>
      <c r="F156" s="59"/>
      <c r="G156" s="59"/>
      <c r="H156" s="59"/>
      <c r="I156" s="59"/>
      <c r="J156" s="59"/>
      <c r="K156" s="59"/>
      <c r="L156" s="59"/>
      <c r="M156" s="59"/>
      <c r="N156" s="59"/>
      <c r="O156" s="59"/>
      <c r="P156" s="48"/>
    </row>
    <row r="157" spans="1:2" ht="15.75">
      <c r="A157" s="46" t="s">
        <v>173</v>
      </c>
      <c r="B157" s="13" t="s">
        <v>101</v>
      </c>
    </row>
    <row r="158" ht="15">
      <c r="A158" s="14"/>
    </row>
    <row r="159" spans="1:16" ht="15">
      <c r="A159" s="14"/>
      <c r="E159" s="59"/>
      <c r="F159" s="59"/>
      <c r="G159" s="59"/>
      <c r="H159" s="59"/>
      <c r="I159" s="59"/>
      <c r="J159" s="59"/>
      <c r="K159" s="59"/>
      <c r="L159" s="59"/>
      <c r="M159" s="59"/>
      <c r="N159" s="59"/>
      <c r="O159" s="59"/>
      <c r="P159" s="48"/>
    </row>
    <row r="160" spans="1:16" ht="15">
      <c r="A160" s="14"/>
      <c r="E160" s="59"/>
      <c r="F160" s="59"/>
      <c r="G160" s="59"/>
      <c r="H160" s="59"/>
      <c r="I160" s="59"/>
      <c r="J160" s="59"/>
      <c r="K160" s="59"/>
      <c r="L160" s="59"/>
      <c r="M160" s="59"/>
      <c r="N160" s="59"/>
      <c r="O160" s="59"/>
      <c r="P160" s="48"/>
    </row>
    <row r="161" spans="1:30" ht="15">
      <c r="A161" s="14"/>
      <c r="E161" s="59"/>
      <c r="F161" s="59"/>
      <c r="G161" s="59"/>
      <c r="H161" s="59"/>
      <c r="I161" s="59"/>
      <c r="J161" s="59"/>
      <c r="K161" s="59"/>
      <c r="L161" s="59"/>
      <c r="M161" s="59"/>
      <c r="N161" s="59"/>
      <c r="O161" s="59"/>
      <c r="P161" s="48"/>
      <c r="S161" s="31"/>
      <c r="T161" s="31"/>
      <c r="U161" s="31"/>
      <c r="V161" s="31"/>
      <c r="W161" s="31"/>
      <c r="X161" s="31"/>
      <c r="Y161" s="31"/>
      <c r="Z161" s="31"/>
      <c r="AA161" s="31"/>
      <c r="AB161" s="31"/>
      <c r="AC161" s="31"/>
      <c r="AD161" s="31"/>
    </row>
    <row r="162" spans="1:30" ht="15.75">
      <c r="A162" s="46" t="s">
        <v>174</v>
      </c>
      <c r="B162" s="13" t="s">
        <v>102</v>
      </c>
      <c r="S162" s="61"/>
      <c r="T162" s="61"/>
      <c r="U162" s="61"/>
      <c r="V162" s="61"/>
      <c r="W162" s="61"/>
      <c r="X162" s="61"/>
      <c r="Y162" s="61"/>
      <c r="Z162" s="61"/>
      <c r="AA162" s="61"/>
      <c r="AB162" s="61"/>
      <c r="AC162" s="61"/>
      <c r="AD162" s="61"/>
    </row>
    <row r="163" spans="1:30" ht="15">
      <c r="A163" s="14"/>
      <c r="S163" s="31"/>
      <c r="T163" s="31"/>
      <c r="U163" s="31"/>
      <c r="V163" s="31"/>
      <c r="W163" s="31"/>
      <c r="X163" s="31"/>
      <c r="Y163" s="31"/>
      <c r="Z163" s="31"/>
      <c r="AA163" s="31"/>
      <c r="AB163" s="31"/>
      <c r="AC163" s="31"/>
      <c r="AD163" s="31"/>
    </row>
    <row r="164" spans="1:30" ht="15">
      <c r="A164" s="14"/>
      <c r="E164" s="59"/>
      <c r="F164" s="59"/>
      <c r="G164" s="59"/>
      <c r="H164" s="59"/>
      <c r="I164" s="59"/>
      <c r="J164" s="59"/>
      <c r="K164" s="59"/>
      <c r="L164" s="59"/>
      <c r="M164" s="59"/>
      <c r="S164" s="31"/>
      <c r="T164" s="31"/>
      <c r="U164" s="31"/>
      <c r="V164" s="31"/>
      <c r="W164" s="31"/>
      <c r="X164" s="31"/>
      <c r="Y164" s="31"/>
      <c r="Z164" s="31"/>
      <c r="AA164" s="31"/>
      <c r="AB164" s="31"/>
      <c r="AC164" s="31"/>
      <c r="AD164" s="31"/>
    </row>
    <row r="165" spans="1:30" ht="15">
      <c r="A165" s="14"/>
      <c r="E165" s="59"/>
      <c r="F165" s="59"/>
      <c r="G165" s="59"/>
      <c r="H165" s="59"/>
      <c r="I165" s="59"/>
      <c r="J165" s="59"/>
      <c r="K165" s="59"/>
      <c r="L165" s="59"/>
      <c r="M165" s="59"/>
      <c r="S165" s="31"/>
      <c r="T165" s="31"/>
      <c r="U165" s="31"/>
      <c r="V165" s="31"/>
      <c r="W165" s="31"/>
      <c r="X165" s="31"/>
      <c r="Y165" s="31"/>
      <c r="Z165" s="31"/>
      <c r="AA165" s="31"/>
      <c r="AB165" s="31"/>
      <c r="AC165" s="31"/>
      <c r="AD165" s="31"/>
    </row>
    <row r="166" spans="1:30" ht="15">
      <c r="A166" s="14"/>
      <c r="E166" s="59"/>
      <c r="F166" s="59"/>
      <c r="G166" s="59"/>
      <c r="H166" s="59"/>
      <c r="I166" s="59"/>
      <c r="J166" s="59"/>
      <c r="K166" s="59"/>
      <c r="L166" s="59"/>
      <c r="M166" s="59"/>
      <c r="S166" s="31"/>
      <c r="T166" s="31"/>
      <c r="U166" s="31"/>
      <c r="V166" s="31"/>
      <c r="W166" s="31"/>
      <c r="X166" s="31"/>
      <c r="Y166" s="31"/>
      <c r="Z166" s="31"/>
      <c r="AA166" s="31"/>
      <c r="AB166" s="31"/>
      <c r="AC166" s="31"/>
      <c r="AD166" s="31"/>
    </row>
    <row r="167" spans="1:30" ht="15">
      <c r="A167" s="14"/>
      <c r="E167" s="59"/>
      <c r="F167" s="59"/>
      <c r="G167" s="59"/>
      <c r="H167" s="59"/>
      <c r="I167" s="59"/>
      <c r="J167" s="59"/>
      <c r="K167" s="59"/>
      <c r="L167" s="59"/>
      <c r="M167" s="59"/>
      <c r="S167" s="31"/>
      <c r="T167" s="31"/>
      <c r="U167" s="31"/>
      <c r="V167" s="31"/>
      <c r="W167" s="31"/>
      <c r="X167" s="31"/>
      <c r="Y167" s="31"/>
      <c r="Z167" s="31"/>
      <c r="AA167" s="31"/>
      <c r="AB167" s="31"/>
      <c r="AC167" s="31"/>
      <c r="AD167" s="31"/>
    </row>
    <row r="168" spans="1:30" ht="15.75">
      <c r="A168" s="46" t="s">
        <v>175</v>
      </c>
      <c r="B168" s="13" t="s">
        <v>103</v>
      </c>
      <c r="S168" s="122"/>
      <c r="T168" s="122"/>
      <c r="U168" s="122"/>
      <c r="V168" s="122"/>
      <c r="W168" s="122"/>
      <c r="X168" s="122"/>
      <c r="Y168" s="122"/>
      <c r="Z168" s="122"/>
      <c r="AA168" s="122"/>
      <c r="AB168" s="122"/>
      <c r="AC168" s="122"/>
      <c r="AD168" s="122"/>
    </row>
    <row r="169" spans="1:2" ht="15.75">
      <c r="A169" s="46"/>
      <c r="B169" s="13"/>
    </row>
    <row r="170" spans="1:2" ht="15.75">
      <c r="A170" s="46"/>
      <c r="B170" s="13"/>
    </row>
    <row r="171" spans="1:2" ht="15.75">
      <c r="A171" s="46"/>
      <c r="B171" s="13"/>
    </row>
    <row r="172" spans="1:30" ht="15.75">
      <c r="A172" s="46"/>
      <c r="B172" s="13"/>
      <c r="S172" s="31"/>
      <c r="T172" s="31"/>
      <c r="U172" s="31"/>
      <c r="V172" s="31"/>
      <c r="W172" s="31"/>
      <c r="X172" s="31"/>
      <c r="Y172" s="31"/>
      <c r="Z172" s="31"/>
      <c r="AA172" s="31"/>
      <c r="AB172" s="31"/>
      <c r="AC172" s="31"/>
      <c r="AD172" s="31"/>
    </row>
    <row r="173" spans="1:30" ht="15.75">
      <c r="A173" s="46"/>
      <c r="B173" s="13"/>
      <c r="S173" s="31"/>
      <c r="T173" s="31"/>
      <c r="U173" s="31"/>
      <c r="V173" s="31"/>
      <c r="W173" s="31"/>
      <c r="X173" s="31"/>
      <c r="Y173" s="31"/>
      <c r="Z173" s="31"/>
      <c r="AA173" s="31"/>
      <c r="AB173" s="31"/>
      <c r="AC173" s="31"/>
      <c r="AD173" s="31"/>
    </row>
    <row r="174" spans="1:2" ht="15.75">
      <c r="A174" s="46"/>
      <c r="B174" s="13"/>
    </row>
    <row r="175" spans="1:2" ht="15.75">
      <c r="A175" s="46"/>
      <c r="B175" s="13"/>
    </row>
    <row r="176" spans="1:2" ht="15.75">
      <c r="A176" s="46"/>
      <c r="B176" s="13"/>
    </row>
    <row r="177" spans="1:2" ht="15.75">
      <c r="A177" s="46"/>
      <c r="B177" s="13"/>
    </row>
    <row r="178" spans="1:29" ht="15.75">
      <c r="A178" s="46"/>
      <c r="B178" s="13"/>
      <c r="S178" s="61"/>
      <c r="T178" s="61"/>
      <c r="U178" s="61"/>
      <c r="V178" s="61"/>
      <c r="W178" s="61"/>
      <c r="X178" s="61"/>
      <c r="Y178" s="61"/>
      <c r="Z178" s="61"/>
      <c r="AA178" s="61"/>
      <c r="AB178" s="61"/>
      <c r="AC178" s="61"/>
    </row>
    <row r="179" spans="1:29" ht="15.75">
      <c r="A179" s="46"/>
      <c r="B179" s="13"/>
      <c r="S179" s="31"/>
      <c r="T179" s="31"/>
      <c r="U179" s="31"/>
      <c r="V179" s="31"/>
      <c r="W179" s="31"/>
      <c r="X179" s="31"/>
      <c r="Y179" s="31"/>
      <c r="Z179" s="31"/>
      <c r="AA179" s="31"/>
      <c r="AB179" s="31"/>
      <c r="AC179" s="31"/>
    </row>
    <row r="180" spans="1:29" ht="15.75">
      <c r="A180" s="46"/>
      <c r="B180" s="13"/>
      <c r="S180" s="31"/>
      <c r="T180" s="31"/>
      <c r="U180" s="31"/>
      <c r="V180" s="31"/>
      <c r="W180" s="31"/>
      <c r="X180" s="31"/>
      <c r="Y180" s="31"/>
      <c r="Z180" s="31"/>
      <c r="AA180" s="31"/>
      <c r="AB180" s="31"/>
      <c r="AC180" s="31"/>
    </row>
    <row r="181" spans="1:29" ht="15.75">
      <c r="A181" s="46"/>
      <c r="B181" s="13"/>
      <c r="S181" s="31"/>
      <c r="T181" s="31"/>
      <c r="U181" s="31"/>
      <c r="V181" s="31"/>
      <c r="W181" s="31"/>
      <c r="X181" s="31"/>
      <c r="Y181" s="31"/>
      <c r="Z181" s="31"/>
      <c r="AA181" s="31"/>
      <c r="AB181" s="31"/>
      <c r="AC181" s="31"/>
    </row>
    <row r="182" spans="1:29" ht="15.75">
      <c r="A182" s="46"/>
      <c r="B182" s="13"/>
      <c r="S182" s="31"/>
      <c r="T182" s="31"/>
      <c r="U182" s="31"/>
      <c r="V182" s="31"/>
      <c r="W182" s="31"/>
      <c r="X182" s="31"/>
      <c r="Y182" s="31"/>
      <c r="Z182" s="31"/>
      <c r="AA182" s="31"/>
      <c r="AB182" s="31"/>
      <c r="AC182" s="31"/>
    </row>
    <row r="183" spans="1:29" ht="15.75">
      <c r="A183" s="46"/>
      <c r="B183" s="13"/>
      <c r="S183" s="122"/>
      <c r="T183" s="122"/>
      <c r="U183" s="122"/>
      <c r="V183" s="122"/>
      <c r="W183" s="122"/>
      <c r="X183" s="122"/>
      <c r="Y183" s="122"/>
      <c r="Z183" s="122"/>
      <c r="AA183" s="122"/>
      <c r="AB183" s="122"/>
      <c r="AC183" s="122"/>
    </row>
    <row r="184" spans="1:29" ht="15.75">
      <c r="A184" s="46"/>
      <c r="B184" s="13"/>
      <c r="S184" s="31"/>
      <c r="T184" s="31"/>
      <c r="U184" s="31"/>
      <c r="V184" s="31"/>
      <c r="W184" s="31"/>
      <c r="X184" s="31"/>
      <c r="Y184" s="31"/>
      <c r="Z184" s="31"/>
      <c r="AA184" s="31"/>
      <c r="AB184" s="31"/>
      <c r="AC184" s="31"/>
    </row>
    <row r="185" spans="1:29" ht="15.75">
      <c r="A185" s="46"/>
      <c r="B185" s="13"/>
      <c r="S185" s="31"/>
      <c r="T185" s="31"/>
      <c r="U185" s="31"/>
      <c r="V185" s="31"/>
      <c r="W185" s="31"/>
      <c r="X185" s="31"/>
      <c r="Y185" s="31"/>
      <c r="Z185" s="31"/>
      <c r="AA185" s="31"/>
      <c r="AB185" s="31"/>
      <c r="AC185" s="31"/>
    </row>
    <row r="186" spans="1:29" ht="15.75">
      <c r="A186" s="46"/>
      <c r="B186" s="13"/>
      <c r="S186" s="31"/>
      <c r="T186" s="31"/>
      <c r="U186" s="31"/>
      <c r="V186" s="31"/>
      <c r="W186" s="31"/>
      <c r="X186" s="31"/>
      <c r="Y186" s="31"/>
      <c r="Z186" s="31"/>
      <c r="AA186" s="31"/>
      <c r="AB186" s="31"/>
      <c r="AC186" s="31"/>
    </row>
    <row r="187" spans="1:2" ht="15.75">
      <c r="A187" s="46"/>
      <c r="B187" s="13"/>
    </row>
    <row r="188" spans="1:2" ht="15.75">
      <c r="A188" s="46"/>
      <c r="B188" s="13"/>
    </row>
    <row r="189" spans="1:2" ht="15.75">
      <c r="A189" s="46"/>
      <c r="B189" s="13"/>
    </row>
    <row r="190" spans="1:2" ht="15.75">
      <c r="A190" s="46"/>
      <c r="B190" s="13"/>
    </row>
    <row r="191" spans="1:2" ht="15.75">
      <c r="A191" s="46"/>
      <c r="B191" s="13"/>
    </row>
    <row r="192" spans="1:2" ht="15.75">
      <c r="A192" s="46"/>
      <c r="B192" s="13"/>
    </row>
    <row r="193" spans="1:16" ht="15.75">
      <c r="A193" s="33" t="s">
        <v>176</v>
      </c>
      <c r="B193" s="60" t="s">
        <v>177</v>
      </c>
      <c r="C193" s="61"/>
      <c r="D193" s="61"/>
      <c r="E193" s="61"/>
      <c r="F193" s="61"/>
      <c r="G193" s="61"/>
      <c r="H193" s="61"/>
      <c r="I193" s="61"/>
      <c r="J193" s="61"/>
      <c r="K193" s="61"/>
      <c r="L193" s="61"/>
      <c r="M193" s="61"/>
      <c r="N193" s="61"/>
      <c r="O193" s="61"/>
      <c r="P193" s="61"/>
    </row>
    <row r="194" spans="2:16" ht="15.75">
      <c r="B194" s="62"/>
      <c r="C194" s="31"/>
      <c r="D194" s="31"/>
      <c r="E194" s="31"/>
      <c r="F194" s="31"/>
      <c r="G194" s="31"/>
      <c r="H194" s="31"/>
      <c r="I194" s="31"/>
      <c r="J194" s="31"/>
      <c r="K194" s="31"/>
      <c r="L194" s="31"/>
      <c r="M194" s="31"/>
      <c r="N194" s="31"/>
      <c r="O194" s="31"/>
      <c r="P194" s="31"/>
    </row>
    <row r="195" spans="1:2" ht="15">
      <c r="A195" s="14"/>
      <c r="B195" s="14" t="s">
        <v>104</v>
      </c>
    </row>
    <row r="196" ht="15">
      <c r="A196" s="14"/>
    </row>
    <row r="197" spans="1:17" ht="15">
      <c r="A197" s="14"/>
      <c r="B197" s="64" t="s">
        <v>105</v>
      </c>
      <c r="C197" s="64"/>
      <c r="D197" s="19"/>
      <c r="E197" s="66" t="s">
        <v>0</v>
      </c>
      <c r="F197" s="66"/>
      <c r="G197" s="66"/>
      <c r="H197" s="66"/>
      <c r="I197" s="66"/>
      <c r="J197" s="66"/>
      <c r="K197" s="66"/>
      <c r="L197" s="66"/>
      <c r="M197" s="66"/>
      <c r="N197" s="66"/>
      <c r="O197" s="66"/>
      <c r="P197" s="66"/>
      <c r="Q197" s="19"/>
    </row>
    <row r="198" spans="1:17" ht="15">
      <c r="A198" s="14"/>
      <c r="B198" s="64"/>
      <c r="C198" s="64"/>
      <c r="D198" s="19"/>
      <c r="E198" s="66"/>
      <c r="F198" s="66"/>
      <c r="G198" s="66"/>
      <c r="H198" s="66"/>
      <c r="I198" s="66"/>
      <c r="J198" s="66"/>
      <c r="K198" s="66"/>
      <c r="L198" s="66"/>
      <c r="M198" s="66"/>
      <c r="N198" s="66"/>
      <c r="O198" s="66"/>
      <c r="P198" s="66"/>
      <c r="Q198" s="19"/>
    </row>
    <row r="199" spans="1:16" ht="15">
      <c r="A199" s="14"/>
      <c r="B199" s="19" t="s">
        <v>106</v>
      </c>
      <c r="C199" s="19"/>
      <c r="D199" s="19"/>
      <c r="E199" s="19"/>
      <c r="F199" s="19"/>
      <c r="G199" s="19"/>
      <c r="H199" s="19"/>
      <c r="I199" s="19"/>
      <c r="J199" s="19"/>
      <c r="K199" s="19"/>
      <c r="L199" s="19"/>
      <c r="M199" s="19"/>
      <c r="N199" s="19"/>
      <c r="O199" s="19"/>
      <c r="P199" s="19"/>
    </row>
    <row r="200" spans="1:16" ht="15">
      <c r="A200" s="14"/>
      <c r="B200" s="64" t="s">
        <v>107</v>
      </c>
      <c r="C200" s="19"/>
      <c r="D200" s="19"/>
      <c r="E200" s="29">
        <v>5562</v>
      </c>
      <c r="F200" s="19"/>
      <c r="G200" s="19" t="s">
        <v>162</v>
      </c>
      <c r="H200" s="19"/>
      <c r="I200" s="19"/>
      <c r="J200" s="19"/>
      <c r="K200" s="19"/>
      <c r="L200" s="19"/>
      <c r="M200" s="19"/>
      <c r="N200" s="19"/>
      <c r="O200" s="19"/>
      <c r="P200" s="19"/>
    </row>
    <row r="201" spans="1:16" ht="15">
      <c r="A201" s="14"/>
      <c r="B201" s="64" t="s">
        <v>108</v>
      </c>
      <c r="C201" s="19"/>
      <c r="D201" s="19"/>
      <c r="E201" s="29">
        <v>4500</v>
      </c>
      <c r="F201" s="19"/>
      <c r="G201" s="19" t="s">
        <v>163</v>
      </c>
      <c r="H201" s="19"/>
      <c r="I201" s="19"/>
      <c r="J201" s="19"/>
      <c r="K201" s="19"/>
      <c r="L201" s="19"/>
      <c r="M201" s="19"/>
      <c r="N201" s="19"/>
      <c r="O201" s="19"/>
      <c r="P201" s="19"/>
    </row>
    <row r="202" spans="1:16" ht="15">
      <c r="A202" s="14"/>
      <c r="B202" s="64" t="s">
        <v>109</v>
      </c>
      <c r="C202" s="19"/>
      <c r="D202" s="19"/>
      <c r="E202" s="91">
        <v>12907.696</v>
      </c>
      <c r="F202" s="19"/>
      <c r="G202" s="19"/>
      <c r="H202" s="19"/>
      <c r="I202" s="19"/>
      <c r="J202" s="19"/>
      <c r="K202" s="19"/>
      <c r="L202" s="19"/>
      <c r="M202" s="19"/>
      <c r="N202" s="19"/>
      <c r="O202" s="19"/>
      <c r="P202" s="19"/>
    </row>
    <row r="203" spans="1:16" ht="15">
      <c r="A203" s="14"/>
      <c r="B203" s="19"/>
      <c r="C203" s="19"/>
      <c r="D203" s="19"/>
      <c r="E203" s="29">
        <v>22969.696</v>
      </c>
      <c r="F203" s="29"/>
      <c r="G203" s="19"/>
      <c r="H203" s="19"/>
      <c r="I203" s="19"/>
      <c r="J203" s="19"/>
      <c r="K203" s="19"/>
      <c r="L203" s="19"/>
      <c r="M203" s="19"/>
      <c r="N203" s="19"/>
      <c r="O203" s="19"/>
      <c r="P203" s="19"/>
    </row>
    <row r="204" spans="1:16" ht="15">
      <c r="A204" s="14"/>
      <c r="B204" s="19"/>
      <c r="C204" s="19"/>
      <c r="D204" s="19"/>
      <c r="E204" s="29"/>
      <c r="F204" s="29"/>
      <c r="G204" s="19"/>
      <c r="H204" s="19"/>
      <c r="I204" s="19"/>
      <c r="J204" s="19"/>
      <c r="K204" s="19"/>
      <c r="L204" s="19"/>
      <c r="M204" s="19"/>
      <c r="N204" s="19"/>
      <c r="O204" s="19"/>
      <c r="P204" s="19"/>
    </row>
    <row r="205" spans="1:16" ht="15">
      <c r="A205" s="14"/>
      <c r="B205" s="19" t="s">
        <v>110</v>
      </c>
      <c r="C205" s="19"/>
      <c r="D205" s="19"/>
      <c r="E205" s="29">
        <v>9814</v>
      </c>
      <c r="F205" s="29"/>
      <c r="G205" s="19"/>
      <c r="H205" s="19"/>
      <c r="I205" s="19"/>
      <c r="J205" s="19"/>
      <c r="K205" s="19"/>
      <c r="L205" s="19"/>
      <c r="M205" s="19"/>
      <c r="N205" s="19"/>
      <c r="O205" s="19"/>
      <c r="P205" s="19"/>
    </row>
    <row r="206" spans="1:16" ht="15">
      <c r="A206" s="14"/>
      <c r="B206" s="19" t="s">
        <v>111</v>
      </c>
      <c r="C206" s="19"/>
      <c r="D206" s="19"/>
      <c r="E206" s="91"/>
      <c r="F206" s="29"/>
      <c r="G206" s="19"/>
      <c r="H206" s="19"/>
      <c r="I206" s="19"/>
      <c r="J206" s="19"/>
      <c r="K206" s="19"/>
      <c r="L206" s="19"/>
      <c r="M206" s="19"/>
      <c r="N206" s="19"/>
      <c r="O206" s="19"/>
      <c r="P206" s="19"/>
    </row>
    <row r="207" spans="1:16" ht="15.75" thickBot="1">
      <c r="A207" s="14"/>
      <c r="B207" s="19"/>
      <c r="C207" s="19"/>
      <c r="D207" s="19"/>
      <c r="E207" s="103">
        <v>32783.695999999996</v>
      </c>
      <c r="F207" s="29"/>
      <c r="G207" s="19"/>
      <c r="H207" s="19"/>
      <c r="I207" s="19"/>
      <c r="J207" s="19"/>
      <c r="K207" s="19"/>
      <c r="L207" s="19"/>
      <c r="M207" s="19"/>
      <c r="N207" s="19"/>
      <c r="O207" s="19"/>
      <c r="P207" s="19"/>
    </row>
    <row r="208" spans="1:16" ht="15">
      <c r="A208" s="14"/>
      <c r="B208" s="19" t="s">
        <v>112</v>
      </c>
      <c r="C208" s="19"/>
      <c r="D208" s="19"/>
      <c r="E208" s="19"/>
      <c r="F208" s="19"/>
      <c r="G208" s="19"/>
      <c r="H208" s="19"/>
      <c r="I208" s="19"/>
      <c r="J208" s="19"/>
      <c r="K208" s="19"/>
      <c r="L208" s="19"/>
      <c r="M208" s="19"/>
      <c r="N208" s="19"/>
      <c r="O208" s="19"/>
      <c r="P208" s="19"/>
    </row>
    <row r="209" spans="1:16" ht="15">
      <c r="A209" s="14"/>
      <c r="B209" s="19" t="s">
        <v>6</v>
      </c>
      <c r="C209" s="19"/>
      <c r="D209" s="19"/>
      <c r="E209" s="29">
        <v>52913</v>
      </c>
      <c r="F209" s="19"/>
      <c r="G209" s="19" t="s">
        <v>164</v>
      </c>
      <c r="H209" s="19"/>
      <c r="I209" s="19"/>
      <c r="J209" s="19"/>
      <c r="K209" s="19"/>
      <c r="L209" s="19"/>
      <c r="M209" s="19"/>
      <c r="N209" s="19"/>
      <c r="O209" s="19"/>
      <c r="P209" s="19"/>
    </row>
    <row r="210" spans="1:16" ht="15">
      <c r="A210" s="14"/>
      <c r="B210" s="19" t="s">
        <v>113</v>
      </c>
      <c r="C210" s="19"/>
      <c r="D210" s="19"/>
      <c r="E210" s="102">
        <v>-9814</v>
      </c>
      <c r="F210" s="19"/>
      <c r="G210" s="19" t="s">
        <v>163</v>
      </c>
      <c r="H210" s="19"/>
      <c r="I210" s="19"/>
      <c r="J210" s="19"/>
      <c r="K210" s="19"/>
      <c r="L210" s="19"/>
      <c r="M210" s="19"/>
      <c r="N210" s="19"/>
      <c r="O210" s="19"/>
      <c r="P210" s="19"/>
    </row>
    <row r="211" spans="1:16" ht="15">
      <c r="A211" s="14"/>
      <c r="B211" s="19" t="s">
        <v>114</v>
      </c>
      <c r="C211" s="19"/>
      <c r="D211" s="19"/>
      <c r="E211" s="19"/>
      <c r="F211" s="19"/>
      <c r="G211" s="21"/>
      <c r="H211" s="21"/>
      <c r="I211" s="21"/>
      <c r="J211" s="19"/>
      <c r="K211" s="19"/>
      <c r="L211" s="19"/>
      <c r="M211" s="19"/>
      <c r="N211" s="19"/>
      <c r="O211" s="19"/>
      <c r="P211" s="19"/>
    </row>
    <row r="212" spans="1:16" ht="15">
      <c r="A212" s="14"/>
      <c r="B212" s="19" t="s">
        <v>115</v>
      </c>
      <c r="C212" s="19"/>
      <c r="D212" s="19"/>
      <c r="E212" s="69"/>
      <c r="F212" s="19"/>
      <c r="G212" s="19"/>
      <c r="H212" s="19"/>
      <c r="I212" s="19"/>
      <c r="J212" s="19"/>
      <c r="K212" s="19"/>
      <c r="L212" s="19"/>
      <c r="M212" s="19"/>
      <c r="N212" s="19"/>
      <c r="O212" s="19"/>
      <c r="P212" s="19"/>
    </row>
    <row r="213" spans="1:16" ht="15.75" thickBot="1">
      <c r="A213" s="14"/>
      <c r="B213" s="19"/>
      <c r="C213" s="19"/>
      <c r="D213" s="19"/>
      <c r="E213" s="104">
        <v>43099</v>
      </c>
      <c r="F213" s="29"/>
      <c r="G213" s="19"/>
      <c r="H213" s="19"/>
      <c r="I213" s="19"/>
      <c r="J213" s="19"/>
      <c r="K213" s="19"/>
      <c r="L213" s="19"/>
      <c r="M213" s="19"/>
      <c r="N213" s="19"/>
      <c r="O213" s="19"/>
      <c r="P213" s="19"/>
    </row>
    <row r="214" spans="1:16" ht="15">
      <c r="A214" s="14"/>
      <c r="B214" s="19"/>
      <c r="C214" s="19"/>
      <c r="D214" s="19"/>
      <c r="E214" s="19"/>
      <c r="F214" s="19"/>
      <c r="G214" s="19"/>
      <c r="H214" s="19"/>
      <c r="I214" s="19"/>
      <c r="J214" s="19"/>
      <c r="K214" s="19"/>
      <c r="L214" s="19"/>
      <c r="M214" s="19"/>
      <c r="N214" s="69"/>
      <c r="O214" s="69"/>
      <c r="P214" s="70"/>
    </row>
    <row r="215" spans="1:16" ht="15">
      <c r="A215" s="14"/>
      <c r="B215" s="19"/>
      <c r="C215" s="19"/>
      <c r="D215" s="19"/>
      <c r="E215" s="19"/>
      <c r="F215" s="19"/>
      <c r="G215" s="19"/>
      <c r="H215" s="19"/>
      <c r="I215" s="19"/>
      <c r="J215" s="19"/>
      <c r="K215" s="19"/>
      <c r="L215" s="19"/>
      <c r="M215" s="19"/>
      <c r="N215" s="19"/>
      <c r="O215" s="19"/>
      <c r="P215" s="19"/>
    </row>
    <row r="216" spans="1:2" ht="15.75">
      <c r="A216" s="46" t="s">
        <v>178</v>
      </c>
      <c r="B216" s="13" t="s">
        <v>116</v>
      </c>
    </row>
    <row r="217" spans="1:2" ht="15">
      <c r="A217" s="46"/>
      <c r="B217" s="13"/>
    </row>
    <row r="218" spans="1:2" ht="15">
      <c r="A218" s="46"/>
      <c r="B218" s="13"/>
    </row>
    <row r="219" spans="1:2" ht="15">
      <c r="A219" s="46"/>
      <c r="B219" s="13"/>
    </row>
    <row r="220" spans="1:2" ht="15">
      <c r="A220" s="46"/>
      <c r="B220" s="13"/>
    </row>
    <row r="221" spans="1:2" ht="15">
      <c r="A221" s="46" t="s">
        <v>179</v>
      </c>
      <c r="B221" s="13" t="s">
        <v>117</v>
      </c>
    </row>
    <row r="222" ht="15">
      <c r="A222" s="14"/>
    </row>
    <row r="223" spans="1:2" ht="12.75" customHeight="1">
      <c r="A223" s="14"/>
      <c r="B223" s="14" t="s">
        <v>118</v>
      </c>
    </row>
    <row r="224" ht="12.75" customHeight="1">
      <c r="A224" s="14"/>
    </row>
    <row r="225" ht="15">
      <c r="A225" s="14"/>
    </row>
    <row r="226" spans="1:2" ht="15">
      <c r="A226" s="46" t="s">
        <v>180</v>
      </c>
      <c r="B226" s="13" t="s">
        <v>119</v>
      </c>
    </row>
    <row r="227" spans="1:2" ht="15">
      <c r="A227" s="46"/>
      <c r="B227" s="13"/>
    </row>
    <row r="228" spans="1:2" ht="15">
      <c r="A228" s="46"/>
      <c r="B228" s="13"/>
    </row>
    <row r="229" spans="1:2" ht="15">
      <c r="A229" s="46"/>
      <c r="B229" s="13"/>
    </row>
    <row r="230" spans="1:2" ht="15">
      <c r="A230" s="46"/>
      <c r="B230" s="13"/>
    </row>
    <row r="231" spans="1:2" ht="15">
      <c r="A231" s="46"/>
      <c r="B231" s="13"/>
    </row>
    <row r="232" spans="1:2" ht="15">
      <c r="A232" s="46"/>
      <c r="B232" s="13"/>
    </row>
    <row r="233" spans="1:2" ht="15">
      <c r="A233" s="46" t="s">
        <v>181</v>
      </c>
      <c r="B233" s="13" t="s">
        <v>120</v>
      </c>
    </row>
    <row r="234" spans="1:2" ht="15">
      <c r="A234" s="46"/>
      <c r="B234" s="13"/>
    </row>
    <row r="235" spans="1:16" ht="15">
      <c r="A235" s="14"/>
      <c r="B235" s="71"/>
      <c r="C235" s="68"/>
      <c r="D235" s="68"/>
      <c r="E235" s="68"/>
      <c r="F235" s="68"/>
      <c r="G235" s="68"/>
      <c r="H235" s="72"/>
      <c r="I235" s="68"/>
      <c r="J235" s="68"/>
      <c r="K235" s="92" t="s">
        <v>139</v>
      </c>
      <c r="L235" s="92"/>
      <c r="M235" s="93" t="s">
        <v>137</v>
      </c>
      <c r="N235" s="105" t="s">
        <v>121</v>
      </c>
      <c r="O235" s="106"/>
      <c r="P235" s="107"/>
    </row>
    <row r="236" spans="1:16" ht="15">
      <c r="A236" s="14"/>
      <c r="B236" s="75"/>
      <c r="C236" s="69"/>
      <c r="D236" s="69"/>
      <c r="E236" s="69"/>
      <c r="F236" s="69"/>
      <c r="G236" s="69"/>
      <c r="H236" s="69"/>
      <c r="I236" s="69"/>
      <c r="J236" s="69"/>
      <c r="K236" s="94" t="s">
        <v>140</v>
      </c>
      <c r="L236" s="94"/>
      <c r="M236" s="95" t="s">
        <v>138</v>
      </c>
      <c r="N236" s="108"/>
      <c r="O236" s="109"/>
      <c r="P236" s="110"/>
    </row>
    <row r="237" spans="1:16" ht="15">
      <c r="A237" s="14"/>
      <c r="B237" s="76" t="s">
        <v>122</v>
      </c>
      <c r="C237" s="19"/>
      <c r="D237" s="19"/>
      <c r="E237" s="19"/>
      <c r="F237" s="19"/>
      <c r="G237" s="19"/>
      <c r="H237" s="19"/>
      <c r="K237" s="66"/>
      <c r="L237" s="66"/>
      <c r="M237" s="67"/>
      <c r="N237" s="63"/>
      <c r="O237" s="19"/>
      <c r="P237" s="65"/>
    </row>
    <row r="238" spans="1:16" ht="15">
      <c r="A238" s="14"/>
      <c r="B238" s="63" t="s">
        <v>123</v>
      </c>
      <c r="C238" s="19"/>
      <c r="D238" s="19"/>
      <c r="E238" s="19"/>
      <c r="F238" s="19"/>
      <c r="G238" s="19"/>
      <c r="H238" s="29"/>
      <c r="K238" s="26">
        <v>2449</v>
      </c>
      <c r="L238" s="26"/>
      <c r="M238" s="77">
        <v>5503</v>
      </c>
      <c r="N238" s="112">
        <v>151</v>
      </c>
      <c r="O238" s="113"/>
      <c r="P238" s="114"/>
    </row>
    <row r="239" spans="2:16" ht="15">
      <c r="B239" s="63"/>
      <c r="C239" s="19"/>
      <c r="D239" s="19"/>
      <c r="E239" s="19"/>
      <c r="F239" s="19"/>
      <c r="G239" s="19"/>
      <c r="H239" s="19"/>
      <c r="K239" s="26"/>
      <c r="L239" s="26"/>
      <c r="M239" s="77"/>
      <c r="N239" s="63"/>
      <c r="O239" s="19"/>
      <c r="P239" s="65"/>
    </row>
    <row r="240" spans="2:16" ht="15">
      <c r="B240" s="63" t="s">
        <v>124</v>
      </c>
      <c r="C240" s="19"/>
      <c r="D240" s="19"/>
      <c r="E240" s="19"/>
      <c r="F240" s="19"/>
      <c r="G240" s="19"/>
      <c r="H240" s="29"/>
      <c r="K240" s="26">
        <v>70144</v>
      </c>
      <c r="L240" s="26"/>
      <c r="M240" s="77">
        <v>67513</v>
      </c>
      <c r="N240" s="112">
        <v>64881</v>
      </c>
      <c r="O240" s="113"/>
      <c r="P240" s="114"/>
    </row>
    <row r="241" spans="2:16" ht="15">
      <c r="B241" s="63"/>
      <c r="C241" s="19"/>
      <c r="D241" s="19"/>
      <c r="E241" s="19"/>
      <c r="F241" s="19"/>
      <c r="G241" s="19"/>
      <c r="H241" s="19"/>
      <c r="K241" s="26"/>
      <c r="L241" s="26"/>
      <c r="M241" s="77"/>
      <c r="N241" s="63"/>
      <c r="O241" s="19"/>
      <c r="P241" s="65"/>
    </row>
    <row r="242" spans="2:17" ht="15">
      <c r="B242" s="63" t="s">
        <v>125</v>
      </c>
      <c r="C242" s="19"/>
      <c r="D242" s="19"/>
      <c r="E242" s="19"/>
      <c r="F242" s="19"/>
      <c r="G242" s="19"/>
      <c r="H242" s="19"/>
      <c r="K242" s="73">
        <v>3.49</v>
      </c>
      <c r="L242" s="73"/>
      <c r="M242" s="74">
        <v>8.15</v>
      </c>
      <c r="N242" s="115">
        <v>0.23</v>
      </c>
      <c r="O242" s="73"/>
      <c r="P242" s="74"/>
      <c r="Q242" s="78"/>
    </row>
    <row r="243" spans="2:16" ht="15">
      <c r="B243" s="63"/>
      <c r="C243" s="19"/>
      <c r="D243" s="19"/>
      <c r="E243" s="19"/>
      <c r="F243" s="19"/>
      <c r="G243" s="19"/>
      <c r="H243" s="19"/>
      <c r="K243" s="26"/>
      <c r="L243" s="26"/>
      <c r="M243" s="77"/>
      <c r="N243" s="63"/>
      <c r="O243" s="19"/>
      <c r="P243" s="65"/>
    </row>
    <row r="244" spans="2:16" ht="15">
      <c r="B244" s="76" t="s">
        <v>126</v>
      </c>
      <c r="C244" s="19"/>
      <c r="D244" s="19"/>
      <c r="E244" s="19"/>
      <c r="F244" s="19"/>
      <c r="G244" s="19"/>
      <c r="H244" s="19"/>
      <c r="K244" s="26"/>
      <c r="L244" s="26"/>
      <c r="M244" s="77"/>
      <c r="N244" s="63"/>
      <c r="O244" s="19"/>
      <c r="P244" s="65"/>
    </row>
    <row r="245" spans="2:16" ht="15">
      <c r="B245" s="63"/>
      <c r="C245" s="19"/>
      <c r="D245" s="19"/>
      <c r="E245" s="19"/>
      <c r="F245" s="19"/>
      <c r="G245" s="19"/>
      <c r="H245" s="19"/>
      <c r="K245" s="26"/>
      <c r="L245" s="26"/>
      <c r="M245" s="77"/>
      <c r="N245" s="63"/>
      <c r="O245" s="19"/>
      <c r="P245" s="65"/>
    </row>
    <row r="246" spans="2:16" ht="15">
      <c r="B246" s="63" t="s">
        <v>155</v>
      </c>
      <c r="C246" s="19"/>
      <c r="D246" s="19"/>
      <c r="E246" s="19"/>
      <c r="F246" s="19"/>
      <c r="G246" s="19"/>
      <c r="H246" s="29"/>
      <c r="K246" s="26">
        <v>70144</v>
      </c>
      <c r="L246" s="26"/>
      <c r="M246" s="79">
        <v>67513</v>
      </c>
      <c r="N246" s="112">
        <v>64881</v>
      </c>
      <c r="O246" s="113"/>
      <c r="P246" s="114"/>
    </row>
    <row r="247" spans="2:16" ht="14.25" customHeight="1">
      <c r="B247" s="63"/>
      <c r="C247" s="19"/>
      <c r="D247" s="19"/>
      <c r="E247" s="19"/>
      <c r="F247" s="19"/>
      <c r="G247" s="19"/>
      <c r="H247" s="19"/>
      <c r="K247" s="26"/>
      <c r="L247" s="26"/>
      <c r="M247" s="77"/>
      <c r="N247" s="63"/>
      <c r="O247" s="19"/>
      <c r="P247" s="65"/>
    </row>
    <row r="248" spans="2:16" ht="15">
      <c r="B248" s="63" t="s">
        <v>127</v>
      </c>
      <c r="C248" s="19" t="s">
        <v>128</v>
      </c>
      <c r="D248" s="19"/>
      <c r="E248" s="19"/>
      <c r="F248" s="19"/>
      <c r="G248" s="19"/>
      <c r="H248" s="29"/>
      <c r="K248" s="26">
        <v>660</v>
      </c>
      <c r="L248" s="26"/>
      <c r="M248" s="77">
        <v>660</v>
      </c>
      <c r="N248" s="112">
        <v>660</v>
      </c>
      <c r="O248" s="113"/>
      <c r="P248" s="114"/>
    </row>
    <row r="249" spans="2:16" ht="15">
      <c r="B249" s="63"/>
      <c r="C249" s="19" t="s">
        <v>129</v>
      </c>
      <c r="D249" s="19"/>
      <c r="E249" s="19"/>
      <c r="F249" s="19"/>
      <c r="G249" s="19"/>
      <c r="H249" s="19"/>
      <c r="K249" s="66"/>
      <c r="L249" s="66"/>
      <c r="M249" s="67"/>
      <c r="N249" s="63"/>
      <c r="O249" s="19"/>
      <c r="P249" s="65"/>
    </row>
    <row r="250" spans="2:16" ht="15">
      <c r="B250" s="63"/>
      <c r="C250" s="19"/>
      <c r="D250" s="19"/>
      <c r="E250" s="19"/>
      <c r="F250" s="19"/>
      <c r="G250" s="19"/>
      <c r="H250" s="19"/>
      <c r="K250" s="66"/>
      <c r="L250" s="66"/>
      <c r="M250" s="67"/>
      <c r="N250" s="63"/>
      <c r="O250" s="19"/>
      <c r="P250" s="65"/>
    </row>
    <row r="251" spans="2:16" ht="15">
      <c r="B251" s="63" t="s">
        <v>130</v>
      </c>
      <c r="C251" s="19" t="s">
        <v>131</v>
      </c>
      <c r="D251" s="19"/>
      <c r="E251" s="19"/>
      <c r="F251" s="19"/>
      <c r="G251" s="19"/>
      <c r="H251" s="80"/>
      <c r="K251" s="26">
        <v>-850</v>
      </c>
      <c r="L251" s="26"/>
      <c r="M251" s="77">
        <v>-850</v>
      </c>
      <c r="N251" s="116">
        <v>-660</v>
      </c>
      <c r="O251" s="117"/>
      <c r="P251" s="118"/>
    </row>
    <row r="252" spans="2:16" ht="15">
      <c r="B252" s="63"/>
      <c r="C252" s="19" t="s">
        <v>132</v>
      </c>
      <c r="D252" s="19"/>
      <c r="E252" s="19"/>
      <c r="F252" s="19"/>
      <c r="G252" s="19"/>
      <c r="H252" s="19"/>
      <c r="K252" s="66"/>
      <c r="L252" s="66"/>
      <c r="M252" s="67"/>
      <c r="N252" s="63"/>
      <c r="O252" s="19"/>
      <c r="P252" s="65"/>
    </row>
    <row r="253" spans="2:16" ht="15.75" thickBot="1">
      <c r="B253" s="63" t="s">
        <v>145</v>
      </c>
      <c r="C253" s="19"/>
      <c r="D253" s="19"/>
      <c r="E253" s="19"/>
      <c r="F253" s="19"/>
      <c r="G253" s="19"/>
      <c r="H253" s="29"/>
      <c r="K253" s="81">
        <v>69954</v>
      </c>
      <c r="L253" s="26"/>
      <c r="M253" s="82">
        <v>67323</v>
      </c>
      <c r="N253" s="119">
        <f>SUM(N246:P251)</f>
        <v>64881</v>
      </c>
      <c r="O253" s="120"/>
      <c r="P253" s="121"/>
    </row>
    <row r="254" spans="2:16" ht="15.75" thickTop="1">
      <c r="B254" s="63" t="s">
        <v>141</v>
      </c>
      <c r="C254" s="19"/>
      <c r="D254" s="19"/>
      <c r="E254" s="19"/>
      <c r="F254" s="19"/>
      <c r="G254" s="19"/>
      <c r="H254" s="19"/>
      <c r="K254" s="66"/>
      <c r="L254" s="66"/>
      <c r="M254" s="67"/>
      <c r="N254" s="63"/>
      <c r="O254" s="19"/>
      <c r="P254" s="65"/>
    </row>
    <row r="255" spans="2:18" ht="15">
      <c r="B255" s="75" t="s">
        <v>133</v>
      </c>
      <c r="C255" s="69"/>
      <c r="D255" s="69"/>
      <c r="E255" s="69"/>
      <c r="F255" s="69"/>
      <c r="G255" s="69"/>
      <c r="H255" s="69"/>
      <c r="I255" s="69"/>
      <c r="J255" s="69"/>
      <c r="K255" s="83" t="s">
        <v>183</v>
      </c>
      <c r="L255" s="83"/>
      <c r="M255" s="83" t="s">
        <v>184</v>
      </c>
      <c r="N255" s="111">
        <v>0.23</v>
      </c>
      <c r="O255" s="66"/>
      <c r="P255" s="67"/>
      <c r="Q255" s="63"/>
      <c r="R255" s="19"/>
    </row>
    <row r="257" ht="15">
      <c r="B257" s="84" t="s">
        <v>148</v>
      </c>
    </row>
    <row r="258" spans="2:11" ht="15">
      <c r="B258" s="84" t="s">
        <v>149</v>
      </c>
      <c r="K258" s="14" t="s">
        <v>165</v>
      </c>
    </row>
  </sheetData>
  <mergeCells count="3">
    <mergeCell ref="S168:AD168"/>
    <mergeCell ref="S183:AC183"/>
    <mergeCell ref="B136:R136"/>
  </mergeCells>
  <printOptions/>
  <pageMargins left="0.38" right="0.38" top="1" bottom="0.5" header="0.5" footer="0.5"/>
  <pageSetup firstPageNumber="7" useFirstPageNumber="1" horizontalDpi="600" verticalDpi="600" orientation="portrait" paperSize="9" scale="90" r:id="rId4"/>
  <headerFooter alignWithMargins="0">
    <oddFooter>&amp;C&amp;"Sapura,Regular"&amp;12&amp;P</oddFooter>
  </headerFooter>
  <rowBreaks count="5" manualBreakCount="5">
    <brk id="42" max="17" man="1"/>
    <brk id="88" max="17" man="1"/>
    <brk id="140" max="17" man="1"/>
    <brk id="190" max="17" man="1"/>
    <brk id="230" max="1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Sapura Motors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MIS</cp:lastModifiedBy>
  <cp:lastPrinted>2005-08-30T07:22:13Z</cp:lastPrinted>
  <dcterms:created xsi:type="dcterms:W3CDTF">2002-11-13T06:50:06Z</dcterms:created>
  <dcterms:modified xsi:type="dcterms:W3CDTF">2005-08-30T10:53:31Z</dcterms:modified>
  <cp:category/>
  <cp:version/>
  <cp:contentType/>
  <cp:contentStatus/>
</cp:coreProperties>
</file>